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\Desktop\LDF 31032021 PUBLICACION\"/>
    </mc:Choice>
  </mc:AlternateContent>
  <xr:revisionPtr revIDLastSave="0" documentId="13_ncr:1_{2D514775-52A7-48DC-846D-7D9E170B3DA8}" xr6:coauthVersionLast="46" xr6:coauthVersionMax="46" xr10:uidLastSave="{00000000-0000-0000-0000-000000000000}"/>
  <bookViews>
    <workbookView xWindow="-120" yWindow="-120" windowWidth="21840" windowHeight="13740" xr2:uid="{00000000-000D-0000-FFFF-FFFF00000000}"/>
  </bookViews>
  <sheets>
    <sheet name="6b.Clasificación Administrativa" sheetId="8" r:id="rId1"/>
    <sheet name="fechas" sheetId="16" state="hidden" r:id="rId2"/>
    <sheet name="fuente1" sheetId="13" state="hidden" r:id="rId3"/>
    <sheet name="fuente2" sheetId="14" state="hidden" r:id="rId4"/>
    <sheet name="fuente3" sheetId="15" state="hidden" r:id="rId5"/>
    <sheet name="BExRepositorySheet" sheetId="11" state="veryHidden" r:id="rId6"/>
  </sheets>
  <externalReferences>
    <externalReference r:id="rId7"/>
  </externalReferences>
  <definedNames>
    <definedName name="_xlnm.Print_Titles" localSheetId="0">'6b.Clasificación Administrativa'!$2:$8</definedName>
  </definedNames>
  <calcPr calcId="181029"/>
  <fileRecoveryPr autoRecover="0"/>
</workbook>
</file>

<file path=xl/calcChain.xml><?xml version="1.0" encoding="utf-8"?>
<calcChain xmlns="http://schemas.openxmlformats.org/spreadsheetml/2006/main">
  <c r="F4" i="16" l="1"/>
  <c r="F5" i="16" s="1"/>
  <c r="E4" i="16"/>
  <c r="E5" i="16" s="1"/>
  <c r="B10" i="16" l="1"/>
  <c r="I2" i="13"/>
  <c r="J2" i="13" l="1"/>
  <c r="O2" i="13"/>
  <c r="N2" i="13"/>
  <c r="P2" i="13"/>
  <c r="K2" i="13"/>
  <c r="L2" i="13"/>
  <c r="Q2" i="13"/>
  <c r="J3" i="13" l="1"/>
  <c r="I3" i="13"/>
  <c r="M2" i="13"/>
  <c r="K3" i="13"/>
  <c r="P3" i="13"/>
  <c r="O3" i="13"/>
  <c r="L3" i="13"/>
  <c r="M3" i="13"/>
  <c r="I4" i="13" l="1"/>
  <c r="J4" i="13"/>
  <c r="Q3" i="13"/>
  <c r="N4" i="13"/>
  <c r="L4" i="13"/>
  <c r="K4" i="13"/>
  <c r="N3" i="13"/>
  <c r="J5" i="13" l="1"/>
  <c r="I5" i="13"/>
  <c r="O4" i="13"/>
  <c r="N5" i="13"/>
  <c r="L5" i="13"/>
  <c r="P4" i="13"/>
  <c r="Q5" i="13"/>
  <c r="M4" i="13"/>
  <c r="M5" i="13"/>
  <c r="O5" i="13"/>
  <c r="K5" i="13"/>
  <c r="Q4" i="13"/>
  <c r="P5" i="13"/>
  <c r="J6" i="13" l="1"/>
  <c r="I6" i="13"/>
  <c r="P6" i="13"/>
  <c r="L6" i="13"/>
  <c r="M6" i="13"/>
  <c r="K6" i="13"/>
  <c r="O6" i="13"/>
  <c r="Q6" i="13"/>
  <c r="J7" i="13" l="1"/>
  <c r="I7" i="13"/>
  <c r="M7" i="13"/>
  <c r="Q7" i="13"/>
  <c r="K7" i="13"/>
  <c r="N6" i="13"/>
  <c r="J8" i="13" l="1"/>
  <c r="I8" i="13"/>
  <c r="L7" i="13"/>
  <c r="O8" i="13"/>
  <c r="O7" i="13"/>
  <c r="N7" i="13"/>
  <c r="K8" i="13"/>
  <c r="P8" i="13"/>
  <c r="P7" i="13"/>
  <c r="Q8" i="13"/>
  <c r="L8" i="13"/>
  <c r="M8" i="13"/>
  <c r="J9" i="13" l="1"/>
  <c r="I9" i="13"/>
  <c r="P9" i="13"/>
  <c r="O9" i="13"/>
  <c r="K9" i="13"/>
  <c r="N8" i="13"/>
  <c r="L9" i="13"/>
  <c r="J10" i="13" l="1"/>
  <c r="I10" i="13"/>
  <c r="L10" i="13"/>
  <c r="Q10" i="13"/>
  <c r="K10" i="13"/>
  <c r="O10" i="13"/>
  <c r="P10" i="13"/>
  <c r="N10" i="13"/>
  <c r="M10" i="13"/>
  <c r="Q9" i="13"/>
  <c r="N9" i="13"/>
  <c r="M9" i="13"/>
  <c r="J11" i="13" l="1"/>
  <c r="I11" i="13"/>
  <c r="Q11" i="13"/>
  <c r="K11" i="13"/>
  <c r="N11" i="13"/>
  <c r="M11" i="13"/>
  <c r="L11" i="13"/>
  <c r="O11" i="13"/>
  <c r="P11" i="13"/>
  <c r="J12" i="13" l="1"/>
  <c r="I12" i="13"/>
  <c r="O12" i="13"/>
  <c r="M12" i="13"/>
  <c r="Q12" i="13"/>
  <c r="P12" i="13"/>
  <c r="K12" i="13"/>
  <c r="L12" i="13"/>
  <c r="N12" i="13"/>
  <c r="J13" i="13" l="1"/>
  <c r="I13" i="13"/>
  <c r="K13" i="13"/>
  <c r="O13" i="13"/>
  <c r="L13" i="13"/>
  <c r="P13" i="13"/>
  <c r="M13" i="13"/>
  <c r="Q13" i="13"/>
  <c r="N13" i="13"/>
  <c r="J14" i="13" l="1"/>
  <c r="I14" i="13"/>
  <c r="O14" i="13"/>
  <c r="M14" i="13"/>
  <c r="L14" i="13"/>
  <c r="P14" i="13"/>
  <c r="K14" i="13"/>
  <c r="Q14" i="13"/>
  <c r="N14" i="13"/>
  <c r="J15" i="13" l="1"/>
  <c r="I15" i="13"/>
  <c r="M15" i="13"/>
  <c r="L15" i="13"/>
  <c r="K15" i="13"/>
  <c r="N15" i="13"/>
  <c r="P15" i="13"/>
  <c r="O15" i="13"/>
  <c r="Q15" i="13"/>
  <c r="J16" i="13" l="1"/>
  <c r="I16" i="13"/>
  <c r="N16" i="13"/>
  <c r="Q16" i="13"/>
  <c r="O16" i="13"/>
  <c r="P16" i="13"/>
  <c r="K16" i="13"/>
  <c r="L16" i="13"/>
  <c r="M16" i="13"/>
  <c r="J17" i="13" l="1"/>
  <c r="I17" i="13"/>
  <c r="L17" i="13"/>
  <c r="P17" i="13"/>
  <c r="K17" i="13"/>
  <c r="O17" i="13"/>
  <c r="Q17" i="13"/>
  <c r="M17" i="13"/>
  <c r="N17" i="13"/>
  <c r="J18" i="13" l="1"/>
  <c r="I18" i="13"/>
  <c r="K18" i="13"/>
  <c r="L18" i="13"/>
  <c r="P18" i="13"/>
  <c r="J19" i="13" l="1"/>
  <c r="I19" i="13"/>
  <c r="N18" i="13"/>
  <c r="Q19" i="13"/>
  <c r="Q18" i="13"/>
  <c r="K19" i="13"/>
  <c r="M18" i="13"/>
  <c r="O19" i="13"/>
  <c r="P19" i="13"/>
  <c r="O18" i="13"/>
  <c r="N19" i="13"/>
  <c r="M19" i="13"/>
  <c r="L19" i="13"/>
  <c r="J20" i="13" l="1"/>
  <c r="I20" i="13"/>
  <c r="M20" i="13"/>
  <c r="K20" i="13"/>
  <c r="L20" i="13"/>
  <c r="N20" i="13"/>
  <c r="O20" i="13"/>
  <c r="J21" i="13" l="1"/>
  <c r="I21" i="13"/>
  <c r="Q20" i="13"/>
  <c r="N21" i="13"/>
  <c r="P20" i="13"/>
  <c r="M21" i="13"/>
  <c r="Q21" i="13"/>
  <c r="L21" i="13"/>
  <c r="O21" i="13"/>
  <c r="P21" i="13"/>
  <c r="K21" i="13"/>
  <c r="J22" i="13" l="1"/>
  <c r="I22" i="13"/>
  <c r="Q22" i="13"/>
  <c r="L22" i="13"/>
  <c r="N22" i="13"/>
  <c r="P22" i="13"/>
  <c r="O22" i="13"/>
  <c r="M22" i="13"/>
  <c r="K22" i="13"/>
  <c r="J23" i="13" l="1"/>
  <c r="I23" i="13"/>
  <c r="K23" i="13"/>
  <c r="Q23" i="13"/>
  <c r="N23" i="13"/>
  <c r="P23" i="13"/>
  <c r="L23" i="13"/>
  <c r="M23" i="13"/>
  <c r="J24" i="13" l="1"/>
  <c r="I24" i="13"/>
  <c r="O24" i="13"/>
  <c r="L24" i="13"/>
  <c r="K24" i="13"/>
  <c r="P24" i="13"/>
  <c r="O23" i="13"/>
  <c r="M24" i="13"/>
  <c r="Q24" i="13"/>
  <c r="N24" i="13"/>
  <c r="J25" i="13" l="1"/>
  <c r="I25" i="13"/>
  <c r="N25" i="13"/>
  <c r="K25" i="13"/>
  <c r="Q25" i="13"/>
  <c r="L25" i="13"/>
  <c r="P25" i="13"/>
  <c r="M25" i="13"/>
  <c r="O25" i="13"/>
  <c r="J26" i="13" l="1"/>
  <c r="I26" i="13"/>
  <c r="P26" i="13"/>
  <c r="K26" i="13"/>
  <c r="O26" i="13"/>
  <c r="Q26" i="13"/>
  <c r="M26" i="13"/>
  <c r="N26" i="13"/>
  <c r="J27" i="13" l="1"/>
  <c r="I27" i="13"/>
  <c r="L26" i="13"/>
  <c r="Q27" i="13"/>
  <c r="L27" i="13"/>
  <c r="K27" i="13"/>
  <c r="N27" i="13"/>
  <c r="P27" i="13"/>
  <c r="M27" i="13"/>
  <c r="O27" i="13"/>
  <c r="J28" i="13" l="1"/>
  <c r="I28" i="13"/>
  <c r="Q28" i="13"/>
  <c r="N28" i="13"/>
  <c r="O28" i="13"/>
  <c r="P28" i="13"/>
  <c r="L28" i="13"/>
  <c r="K28" i="13"/>
  <c r="J29" i="13" l="1"/>
  <c r="I29" i="13"/>
  <c r="L29" i="13"/>
  <c r="Q29" i="13"/>
  <c r="O29" i="13"/>
  <c r="K29" i="13"/>
  <c r="M28" i="13"/>
  <c r="M29" i="13"/>
  <c r="P29" i="13"/>
  <c r="N29" i="13"/>
  <c r="J30" i="13" l="1"/>
  <c r="I30" i="13"/>
  <c r="K30" i="13"/>
  <c r="M30" i="13"/>
  <c r="O30" i="13"/>
  <c r="P30" i="13"/>
  <c r="Q30" i="13"/>
  <c r="N30" i="13"/>
  <c r="L30" i="13"/>
  <c r="J31" i="13" l="1"/>
  <c r="I31" i="13"/>
  <c r="M31" i="13"/>
  <c r="Q31" i="13"/>
  <c r="L31" i="13"/>
  <c r="N31" i="13"/>
  <c r="K31" i="13"/>
  <c r="O31" i="13"/>
  <c r="P31" i="13"/>
  <c r="J32" i="13" l="1"/>
  <c r="I32" i="13"/>
  <c r="Q32" i="13"/>
  <c r="P32" i="13"/>
  <c r="K32" i="13"/>
  <c r="M32" i="13"/>
  <c r="L32" i="13"/>
  <c r="N32" i="13"/>
  <c r="O32" i="13"/>
  <c r="J33" i="13" l="1"/>
  <c r="I33" i="13"/>
  <c r="O33" i="13"/>
  <c r="K33" i="13"/>
  <c r="P33" i="13"/>
  <c r="N33" i="13"/>
  <c r="Q33" i="13"/>
  <c r="L33" i="13"/>
  <c r="M33" i="13"/>
  <c r="J34" i="13" l="1"/>
  <c r="I34" i="13"/>
  <c r="K34" i="13"/>
  <c r="Q34" i="13"/>
  <c r="O34" i="13"/>
  <c r="N34" i="13"/>
  <c r="M34" i="13"/>
  <c r="L34" i="13"/>
  <c r="P34" i="13"/>
  <c r="J35" i="13" l="1"/>
  <c r="I35" i="13"/>
  <c r="Q35" i="13"/>
  <c r="L35" i="13"/>
  <c r="N35" i="13"/>
  <c r="P35" i="13"/>
  <c r="K35" i="13"/>
  <c r="O35" i="13"/>
  <c r="J36" i="13" l="1"/>
  <c r="I36" i="13"/>
  <c r="M36" i="13"/>
  <c r="M35" i="13"/>
  <c r="K36" i="13"/>
  <c r="O36" i="13"/>
  <c r="Q36" i="13"/>
  <c r="L36" i="13"/>
  <c r="P36" i="13"/>
  <c r="N36" i="13"/>
  <c r="J37" i="13" l="1"/>
  <c r="I37" i="13"/>
  <c r="L37" i="13"/>
  <c r="M37" i="13"/>
  <c r="O37" i="13"/>
  <c r="Q37" i="13"/>
  <c r="K37" i="13"/>
  <c r="P37" i="13"/>
  <c r="J38" i="13" l="1"/>
  <c r="I38" i="13"/>
  <c r="P38" i="13"/>
  <c r="O38" i="13"/>
  <c r="K38" i="13"/>
  <c r="N37" i="13"/>
  <c r="M38" i="13"/>
  <c r="L38" i="13"/>
  <c r="N38" i="13"/>
  <c r="Q38" i="13"/>
  <c r="J39" i="13" l="1"/>
  <c r="I39" i="13"/>
  <c r="M39" i="13"/>
  <c r="P39" i="13"/>
  <c r="N39" i="13"/>
  <c r="L39" i="13"/>
  <c r="K39" i="13"/>
  <c r="Q39" i="13"/>
  <c r="J40" i="13" l="1"/>
  <c r="I40" i="13"/>
  <c r="K40" i="13"/>
  <c r="L40" i="13"/>
  <c r="O39" i="13"/>
  <c r="Q40" i="13"/>
  <c r="N40" i="13"/>
  <c r="P40" i="13"/>
  <c r="M40" i="13"/>
  <c r="O40" i="13"/>
  <c r="J41" i="13" l="1"/>
  <c r="I41" i="13"/>
  <c r="K41" i="13"/>
  <c r="L41" i="13"/>
  <c r="M41" i="13"/>
  <c r="Q41" i="13"/>
  <c r="O41" i="13"/>
  <c r="N41" i="13"/>
  <c r="P41" i="13"/>
  <c r="J42" i="13" l="1"/>
  <c r="I42" i="13"/>
  <c r="N42" i="13"/>
  <c r="Q42" i="13"/>
  <c r="L42" i="13"/>
  <c r="O42" i="13"/>
  <c r="K42" i="13"/>
  <c r="M42" i="13"/>
  <c r="P42" i="13"/>
  <c r="J43" i="13" l="1"/>
  <c r="I43" i="13"/>
  <c r="Q43" i="13"/>
  <c r="K43" i="13"/>
  <c r="N43" i="13"/>
  <c r="O43" i="13"/>
  <c r="L43" i="13"/>
  <c r="P43" i="13"/>
  <c r="M43" i="13"/>
  <c r="J44" i="13" l="1"/>
  <c r="I44" i="13"/>
  <c r="K44" i="13"/>
  <c r="M44" i="13"/>
  <c r="O44" i="13"/>
  <c r="L44" i="13"/>
  <c r="Q44" i="13"/>
  <c r="P44" i="13"/>
  <c r="N44" i="13"/>
  <c r="J45" i="13" l="1"/>
  <c r="I45" i="13"/>
  <c r="N45" i="13"/>
  <c r="P45" i="13"/>
  <c r="Q45" i="13"/>
  <c r="O45" i="13"/>
  <c r="L45" i="13"/>
  <c r="K45" i="13"/>
  <c r="J46" i="13" l="1"/>
  <c r="I46" i="13"/>
  <c r="N46" i="13"/>
  <c r="M45" i="13"/>
  <c r="K46" i="13"/>
  <c r="P46" i="13"/>
  <c r="O46" i="13"/>
  <c r="L46" i="13"/>
  <c r="M46" i="13"/>
  <c r="Q46" i="13"/>
  <c r="J47" i="13" l="1"/>
  <c r="I47" i="13"/>
  <c r="Q47" i="13"/>
  <c r="L47" i="13"/>
  <c r="P47" i="13"/>
  <c r="M47" i="13"/>
  <c r="O47" i="13"/>
  <c r="K47" i="13"/>
  <c r="J48" i="13" l="1"/>
  <c r="I48" i="13"/>
  <c r="K48" i="13"/>
  <c r="P48" i="13"/>
  <c r="L48" i="13"/>
  <c r="O48" i="13"/>
  <c r="N47" i="13"/>
  <c r="M48" i="13"/>
  <c r="Q48" i="13"/>
  <c r="N48" i="13"/>
  <c r="J49" i="13" l="1"/>
  <c r="I49" i="13"/>
  <c r="K49" i="13"/>
  <c r="M49" i="13"/>
  <c r="L49" i="13"/>
  <c r="P49" i="13"/>
  <c r="O49" i="13"/>
  <c r="N49" i="13"/>
  <c r="Q49" i="13"/>
  <c r="J50" i="13" l="1"/>
  <c r="I50" i="13"/>
  <c r="L50" i="13"/>
  <c r="K50" i="13"/>
  <c r="Q50" i="13"/>
  <c r="P50" i="13"/>
  <c r="M50" i="13"/>
  <c r="O50" i="13"/>
  <c r="N50" i="13"/>
  <c r="J51" i="13" l="1"/>
  <c r="I51" i="13"/>
  <c r="K51" i="13"/>
  <c r="L51" i="13"/>
  <c r="P51" i="13"/>
  <c r="J52" i="13" l="1"/>
  <c r="I52" i="13"/>
  <c r="M51" i="13"/>
  <c r="O51" i="13"/>
  <c r="P52" i="13"/>
  <c r="K52" i="13"/>
  <c r="Q51" i="13"/>
  <c r="Q52" i="13"/>
  <c r="N51" i="13"/>
  <c r="O52" i="13"/>
  <c r="J53" i="13" l="1"/>
  <c r="I53" i="13"/>
  <c r="O53" i="13"/>
  <c r="Q53" i="13"/>
  <c r="K53" i="13"/>
  <c r="L52" i="13"/>
  <c r="M52" i="13"/>
  <c r="N52" i="13"/>
  <c r="M53" i="13"/>
  <c r="P53" i="13"/>
  <c r="N53" i="13"/>
  <c r="L53" i="13"/>
  <c r="J54" i="13" l="1"/>
  <c r="I54" i="13"/>
  <c r="K54" i="13"/>
  <c r="P54" i="13"/>
  <c r="Q54" i="13"/>
  <c r="L54" i="13"/>
  <c r="O54" i="13"/>
  <c r="N54" i="13"/>
  <c r="M54" i="13"/>
  <c r="J55" i="13" l="1"/>
  <c r="I55" i="13"/>
  <c r="L55" i="13"/>
  <c r="K55" i="13"/>
  <c r="M55" i="13"/>
  <c r="O55" i="13"/>
  <c r="N55" i="13"/>
  <c r="P55" i="13"/>
  <c r="Q55" i="13"/>
  <c r="J56" i="13" l="1"/>
  <c r="I56" i="13"/>
  <c r="Q56" i="13"/>
  <c r="K56" i="13"/>
  <c r="N56" i="13"/>
  <c r="M56" i="13"/>
  <c r="L56" i="13"/>
  <c r="O56" i="13"/>
  <c r="P56" i="13"/>
  <c r="J57" i="13" l="1"/>
  <c r="I57" i="13"/>
  <c r="Q57" i="13"/>
  <c r="K57" i="13"/>
  <c r="N57" i="13"/>
  <c r="O57" i="13"/>
  <c r="J58" i="13" l="1"/>
  <c r="I58" i="13"/>
  <c r="Q58" i="13"/>
  <c r="L57" i="13"/>
  <c r="M58" i="13"/>
  <c r="K58" i="13"/>
  <c r="L58" i="13"/>
  <c r="M57" i="13"/>
  <c r="P57" i="13"/>
  <c r="P58" i="13"/>
  <c r="J59" i="13" l="1"/>
  <c r="I59" i="13"/>
  <c r="O59" i="13"/>
  <c r="N59" i="13"/>
  <c r="M59" i="13"/>
  <c r="P59" i="13"/>
  <c r="O58" i="13"/>
  <c r="N58" i="13"/>
  <c r="Q59" i="13"/>
  <c r="L59" i="13"/>
  <c r="K59" i="13"/>
  <c r="J60" i="13" l="1"/>
  <c r="I60" i="13"/>
  <c r="O60" i="13"/>
  <c r="M60" i="13"/>
  <c r="K60" i="13"/>
  <c r="P60" i="13"/>
  <c r="L60" i="13"/>
  <c r="J61" i="13" l="1"/>
  <c r="I61" i="13"/>
  <c r="L61" i="13"/>
  <c r="N61" i="13"/>
  <c r="K61" i="13"/>
  <c r="O61" i="13"/>
  <c r="N60" i="13"/>
  <c r="P61" i="13"/>
  <c r="M61" i="13"/>
  <c r="Q60" i="13"/>
  <c r="Q61" i="13"/>
  <c r="J62" i="13" l="1"/>
  <c r="I62" i="13"/>
  <c r="L62" i="13"/>
  <c r="K62" i="13"/>
  <c r="N62" i="13"/>
  <c r="P62" i="13"/>
  <c r="J63" i="13" l="1"/>
  <c r="I63" i="13"/>
  <c r="Q62" i="13"/>
  <c r="K63" i="13"/>
  <c r="L63" i="13"/>
  <c r="O62" i="13"/>
  <c r="M63" i="13"/>
  <c r="M62" i="13"/>
  <c r="O63" i="13"/>
  <c r="J64" i="13" l="1"/>
  <c r="I64" i="13"/>
  <c r="M64" i="13"/>
  <c r="K64" i="13"/>
  <c r="O64" i="13"/>
  <c r="Q64" i="13"/>
  <c r="N63" i="13"/>
  <c r="Q63" i="13"/>
  <c r="P63" i="13"/>
  <c r="J65" i="13" l="1"/>
  <c r="I65" i="13"/>
  <c r="L65" i="13"/>
  <c r="O65" i="13"/>
  <c r="P64" i="13"/>
  <c r="N65" i="13"/>
  <c r="K65" i="13"/>
  <c r="L64" i="13"/>
  <c r="N64" i="13"/>
  <c r="M65" i="13"/>
  <c r="P65" i="13"/>
  <c r="J66" i="13" l="1"/>
  <c r="I66" i="13"/>
  <c r="O66" i="13"/>
  <c r="Q66" i="13"/>
  <c r="Q65" i="13"/>
  <c r="K66" i="13"/>
  <c r="N66" i="13"/>
  <c r="M66" i="13"/>
  <c r="L66" i="13"/>
  <c r="P66" i="13"/>
  <c r="J67" i="13" l="1"/>
  <c r="I67" i="13"/>
  <c r="N67" i="13"/>
  <c r="K67" i="13"/>
  <c r="M67" i="13"/>
  <c r="Q67" i="13"/>
  <c r="J68" i="13" l="1"/>
  <c r="I68" i="13"/>
  <c r="K68" i="13"/>
  <c r="M68" i="13"/>
  <c r="P67" i="13"/>
  <c r="L67" i="13"/>
  <c r="O67" i="13"/>
  <c r="L68" i="13"/>
  <c r="J69" i="13" l="1"/>
  <c r="I69" i="13"/>
  <c r="O68" i="13"/>
  <c r="M69" i="13"/>
  <c r="Q68" i="13"/>
  <c r="P68" i="13"/>
  <c r="N68" i="13"/>
  <c r="L69" i="13"/>
  <c r="K69" i="13"/>
  <c r="J70" i="13" l="1"/>
  <c r="I70" i="13"/>
  <c r="N69" i="13"/>
  <c r="K70" i="13"/>
  <c r="O70" i="13"/>
  <c r="O69" i="13"/>
  <c r="P69" i="13"/>
  <c r="Q69" i="13"/>
  <c r="Q70" i="13"/>
  <c r="J71" i="13" l="1"/>
  <c r="I71" i="13"/>
  <c r="N71" i="13"/>
  <c r="K71" i="13"/>
  <c r="M70" i="13"/>
  <c r="N70" i="13"/>
  <c r="L70" i="13"/>
  <c r="P71" i="13"/>
  <c r="P70" i="13"/>
  <c r="J72" i="13" l="1"/>
  <c r="I72" i="13"/>
  <c r="O72" i="13"/>
  <c r="L71" i="13"/>
  <c r="M72" i="13"/>
  <c r="O71" i="13"/>
  <c r="K72" i="13"/>
  <c r="Q71" i="13"/>
  <c r="P72" i="13"/>
  <c r="M71" i="13"/>
  <c r="N72" i="13"/>
  <c r="J73" i="13" l="1"/>
  <c r="I73" i="13"/>
  <c r="Q72" i="13"/>
  <c r="O73" i="13"/>
  <c r="M73" i="13"/>
  <c r="N73" i="13"/>
  <c r="P73" i="13"/>
  <c r="L72" i="13"/>
  <c r="K73" i="13"/>
  <c r="L73" i="13"/>
  <c r="Q73" i="13"/>
  <c r="J74" i="13" l="1"/>
  <c r="I74" i="13"/>
  <c r="L74" i="13"/>
  <c r="O74" i="13"/>
  <c r="K74" i="13"/>
  <c r="Q74" i="13"/>
  <c r="P74" i="13"/>
  <c r="J75" i="13" l="1"/>
  <c r="I75" i="13"/>
  <c r="M74" i="13"/>
  <c r="Q75" i="13"/>
  <c r="N74" i="13"/>
  <c r="P75" i="13"/>
  <c r="N75" i="13"/>
  <c r="K75" i="13"/>
  <c r="O75" i="13"/>
  <c r="L75" i="13"/>
  <c r="J76" i="13" l="1"/>
  <c r="I76" i="13"/>
  <c r="M76" i="13"/>
  <c r="K76" i="13"/>
  <c r="L76" i="13"/>
  <c r="O76" i="13"/>
  <c r="N76" i="13"/>
  <c r="P76" i="13"/>
  <c r="M75" i="13"/>
  <c r="J77" i="13" l="1"/>
  <c r="I77" i="13"/>
  <c r="L77" i="13"/>
  <c r="N77" i="13"/>
  <c r="O77" i="13"/>
  <c r="Q77" i="13"/>
  <c r="M77" i="13"/>
  <c r="K77" i="13"/>
  <c r="P77" i="13"/>
  <c r="Q76" i="13"/>
  <c r="J78" i="13" l="1"/>
  <c r="I78" i="13"/>
  <c r="O78" i="13"/>
  <c r="K78" i="13"/>
  <c r="Q78" i="13"/>
  <c r="P78" i="13"/>
  <c r="J79" i="13" l="1"/>
  <c r="I79" i="13"/>
  <c r="K79" i="13"/>
  <c r="O79" i="13"/>
  <c r="M79" i="13"/>
  <c r="M78" i="13"/>
  <c r="N78" i="13"/>
  <c r="L78" i="13"/>
  <c r="P79" i="13"/>
  <c r="J80" i="13" l="1"/>
  <c r="I80" i="13"/>
  <c r="Q80" i="13"/>
  <c r="L80" i="13"/>
  <c r="Q79" i="13"/>
  <c r="M80" i="13"/>
  <c r="L79" i="13"/>
  <c r="P80" i="13"/>
  <c r="N79" i="13"/>
  <c r="K80" i="13"/>
  <c r="N80" i="13"/>
  <c r="O80" i="13"/>
  <c r="J81" i="13" l="1"/>
  <c r="I81" i="13"/>
  <c r="N81" i="13"/>
  <c r="K81" i="13"/>
  <c r="O81" i="13"/>
  <c r="L81" i="13"/>
  <c r="J82" i="13" l="1"/>
  <c r="I82" i="13"/>
  <c r="L82" i="13"/>
  <c r="K82" i="13"/>
  <c r="N82" i="13"/>
  <c r="P81" i="13"/>
  <c r="Q81" i="13"/>
  <c r="Q82" i="13"/>
  <c r="P82" i="13"/>
  <c r="M81" i="13"/>
  <c r="O82" i="13"/>
  <c r="M82" i="13"/>
  <c r="J83" i="13" l="1"/>
  <c r="I83" i="13"/>
  <c r="P83" i="13"/>
  <c r="L83" i="13"/>
  <c r="O83" i="13"/>
  <c r="K83" i="13"/>
  <c r="N83" i="13"/>
  <c r="J84" i="13" l="1"/>
  <c r="I84" i="13"/>
  <c r="L84" i="13"/>
  <c r="N84" i="13"/>
  <c r="K84" i="13"/>
  <c r="Q83" i="13"/>
  <c r="M84" i="13"/>
  <c r="M83" i="13"/>
  <c r="O84" i="13"/>
  <c r="Q84" i="13"/>
  <c r="P84" i="13"/>
  <c r="J85" i="13" l="1"/>
  <c r="I85" i="13"/>
  <c r="Q85" i="13"/>
  <c r="K85" i="13"/>
  <c r="P85" i="13"/>
  <c r="N85" i="13"/>
  <c r="J86" i="13" l="1"/>
  <c r="I86" i="13"/>
  <c r="K86" i="13"/>
  <c r="L85" i="13"/>
  <c r="M86" i="13"/>
  <c r="M85" i="13"/>
  <c r="O86" i="13"/>
  <c r="N86" i="13"/>
  <c r="O85" i="13"/>
  <c r="Q86" i="13"/>
  <c r="J87" i="13" l="1"/>
  <c r="I87" i="13"/>
  <c r="Q87" i="13"/>
  <c r="O87" i="13"/>
  <c r="P87" i="13"/>
  <c r="P86" i="13"/>
  <c r="L87" i="13"/>
  <c r="L86" i="13"/>
  <c r="N87" i="13"/>
  <c r="M87" i="13"/>
  <c r="K87" i="13"/>
  <c r="J88" i="13" l="1"/>
  <c r="I88" i="13"/>
  <c r="O88" i="13"/>
  <c r="K88" i="13"/>
  <c r="P88" i="13"/>
  <c r="L88" i="13"/>
  <c r="N88" i="13"/>
  <c r="M88" i="13"/>
  <c r="Q88" i="13"/>
  <c r="J89" i="13" l="1"/>
  <c r="I89" i="13"/>
  <c r="Q89" i="13"/>
  <c r="N89" i="13"/>
  <c r="M89" i="13"/>
  <c r="K89" i="13"/>
  <c r="P89" i="13"/>
  <c r="J90" i="13" l="1"/>
  <c r="I90" i="13"/>
  <c r="O89" i="13"/>
  <c r="M90" i="13"/>
  <c r="P90" i="13"/>
  <c r="O90" i="13"/>
  <c r="N90" i="13"/>
  <c r="L90" i="13"/>
  <c r="K90" i="13"/>
  <c r="L89" i="13"/>
  <c r="Q90" i="13"/>
  <c r="J91" i="13" l="1"/>
  <c r="I91" i="13"/>
  <c r="Q91" i="13"/>
  <c r="K91" i="13"/>
  <c r="N91" i="13"/>
  <c r="O91" i="13"/>
  <c r="L91" i="13"/>
  <c r="J92" i="13" l="1"/>
  <c r="I92" i="13"/>
  <c r="M91" i="13"/>
  <c r="N92" i="13"/>
  <c r="P92" i="13"/>
  <c r="K92" i="13"/>
  <c r="Q92" i="13"/>
  <c r="M92" i="13"/>
  <c r="P91" i="13"/>
  <c r="L92" i="13"/>
  <c r="J93" i="13" l="1"/>
  <c r="I93" i="13"/>
  <c r="O92" i="13"/>
  <c r="L93" i="13"/>
  <c r="O93" i="13"/>
  <c r="K93" i="13"/>
  <c r="P93" i="13"/>
  <c r="J94" i="13" l="1"/>
  <c r="I94" i="13"/>
  <c r="L94" i="13"/>
  <c r="Q93" i="13"/>
  <c r="N94" i="13"/>
  <c r="M93" i="13"/>
  <c r="N93" i="13"/>
  <c r="Q94" i="13"/>
  <c r="K94" i="13"/>
  <c r="P94" i="13"/>
  <c r="M94" i="13"/>
  <c r="O94" i="13"/>
  <c r="J95" i="13" l="1"/>
  <c r="I95" i="13"/>
  <c r="N95" i="13"/>
  <c r="K95" i="13"/>
  <c r="Q95" i="13"/>
  <c r="M95" i="13"/>
  <c r="P95" i="13"/>
  <c r="O95" i="13"/>
  <c r="L95" i="13"/>
  <c r="J96" i="13" l="1"/>
  <c r="I96" i="13"/>
  <c r="Q96" i="13"/>
  <c r="K96" i="13"/>
  <c r="M96" i="13"/>
  <c r="N96" i="13"/>
  <c r="P96" i="13"/>
  <c r="O96" i="13"/>
  <c r="L96" i="13"/>
  <c r="J97" i="13" l="1"/>
  <c r="I97" i="13"/>
  <c r="P97" i="13"/>
  <c r="K97" i="13"/>
  <c r="N97" i="13"/>
  <c r="Q97" i="13"/>
  <c r="M97" i="13"/>
  <c r="L97" i="13"/>
  <c r="O97" i="13"/>
  <c r="J98" i="13" l="1"/>
  <c r="I98" i="13"/>
  <c r="K98" i="13"/>
  <c r="O98" i="13"/>
  <c r="L98" i="13"/>
  <c r="M98" i="13"/>
  <c r="N98" i="13"/>
  <c r="Q98" i="13"/>
  <c r="P98" i="13"/>
  <c r="J99" i="13" l="1"/>
  <c r="I99" i="13"/>
  <c r="M99" i="13"/>
  <c r="K99" i="13"/>
  <c r="N99" i="13"/>
  <c r="O99" i="13"/>
  <c r="L99" i="13"/>
  <c r="Q99" i="13"/>
  <c r="P99" i="13"/>
  <c r="J100" i="13" l="1"/>
  <c r="I100" i="13"/>
  <c r="O100" i="13"/>
  <c r="K100" i="13"/>
  <c r="Q100" i="13"/>
  <c r="L100" i="13"/>
  <c r="M100" i="13"/>
  <c r="P100" i="13"/>
  <c r="N100" i="13"/>
  <c r="J101" i="13" l="1"/>
  <c r="I101" i="13"/>
  <c r="Q101" i="13"/>
  <c r="K101" i="13"/>
  <c r="P101" i="13"/>
  <c r="N101" i="13"/>
  <c r="O101" i="13"/>
  <c r="M101" i="13"/>
  <c r="L101" i="13"/>
  <c r="J102" i="13" l="1"/>
  <c r="I102" i="13"/>
  <c r="M102" i="13"/>
  <c r="K102" i="13"/>
  <c r="Q102" i="13"/>
  <c r="N102" i="13"/>
  <c r="L102" i="13"/>
  <c r="P102" i="13"/>
  <c r="O102" i="13"/>
  <c r="J103" i="13" l="1"/>
  <c r="I103" i="13"/>
  <c r="P103" i="13"/>
  <c r="K103" i="13"/>
  <c r="Q103" i="13"/>
  <c r="O103" i="13"/>
  <c r="L103" i="13"/>
  <c r="M103" i="13"/>
  <c r="N103" i="13"/>
  <c r="J104" i="13" l="1"/>
  <c r="I104" i="13"/>
  <c r="Q104" i="13"/>
  <c r="K104" i="13"/>
  <c r="L104" i="13"/>
  <c r="O104" i="13"/>
  <c r="N104" i="13"/>
  <c r="M104" i="13"/>
  <c r="P104" i="13"/>
  <c r="J105" i="13" l="1"/>
  <c r="I105" i="13"/>
  <c r="O105" i="13"/>
  <c r="K105" i="13"/>
  <c r="P105" i="13"/>
  <c r="Q105" i="13"/>
  <c r="N105" i="13"/>
  <c r="M105" i="13"/>
  <c r="L105" i="13"/>
  <c r="J106" i="13" l="1"/>
  <c r="I106" i="13"/>
  <c r="Q106" i="13"/>
  <c r="K106" i="13"/>
  <c r="L106" i="13"/>
  <c r="N106" i="13"/>
  <c r="M106" i="13"/>
  <c r="O106" i="13"/>
  <c r="P106" i="13"/>
  <c r="J107" i="13" l="1"/>
  <c r="I107" i="13"/>
  <c r="L107" i="13"/>
  <c r="K107" i="13"/>
  <c r="Q107" i="13"/>
  <c r="P107" i="13"/>
  <c r="N107" i="13"/>
  <c r="M107" i="13"/>
  <c r="O107" i="13"/>
  <c r="J108" i="13" l="1"/>
  <c r="I108" i="13"/>
  <c r="P108" i="13"/>
  <c r="K108" i="13"/>
  <c r="M108" i="13"/>
  <c r="Q108" i="13"/>
  <c r="L108" i="13"/>
  <c r="O108" i="13"/>
  <c r="N108" i="13"/>
  <c r="J109" i="13" l="1"/>
  <c r="I109" i="13"/>
  <c r="L109" i="13"/>
  <c r="K109" i="13"/>
  <c r="O109" i="13"/>
  <c r="M109" i="13"/>
  <c r="P109" i="13"/>
  <c r="Q109" i="13"/>
  <c r="N109" i="13"/>
  <c r="J110" i="13" l="1"/>
  <c r="I110" i="13"/>
  <c r="Q110" i="13"/>
  <c r="K110" i="13"/>
  <c r="M110" i="13"/>
  <c r="N110" i="13"/>
  <c r="P110" i="13"/>
  <c r="L110" i="13"/>
  <c r="O110" i="13"/>
  <c r="J111" i="13" l="1"/>
  <c r="I111" i="13"/>
  <c r="L111" i="13"/>
  <c r="K111" i="13"/>
  <c r="M111" i="13"/>
  <c r="O111" i="13"/>
  <c r="N111" i="13"/>
  <c r="P111" i="13"/>
  <c r="Q111" i="13"/>
  <c r="J112" i="13" l="1"/>
  <c r="I112" i="13"/>
  <c r="L112" i="13"/>
  <c r="K112" i="13"/>
  <c r="M112" i="13"/>
  <c r="P112" i="13"/>
  <c r="N112" i="13"/>
  <c r="Q112" i="13"/>
  <c r="O112" i="13"/>
  <c r="J113" i="13" l="1"/>
  <c r="I113" i="13"/>
  <c r="N113" i="13"/>
  <c r="K113" i="13"/>
  <c r="M113" i="13"/>
  <c r="O113" i="13"/>
  <c r="L113" i="13"/>
  <c r="P113" i="13"/>
  <c r="Q113" i="13"/>
  <c r="J114" i="13" l="1"/>
  <c r="I114" i="13"/>
  <c r="O114" i="13"/>
  <c r="K114" i="13"/>
  <c r="P114" i="13"/>
  <c r="N114" i="13"/>
  <c r="L114" i="13"/>
  <c r="Q114" i="13"/>
  <c r="M114" i="13"/>
  <c r="J115" i="13" l="1"/>
  <c r="I115" i="13"/>
  <c r="M115" i="13"/>
  <c r="K115" i="13"/>
  <c r="L115" i="13"/>
  <c r="N115" i="13"/>
  <c r="Q115" i="13"/>
  <c r="P115" i="13"/>
  <c r="O115" i="13"/>
  <c r="J116" i="13" l="1"/>
  <c r="I116" i="13"/>
  <c r="O116" i="13"/>
  <c r="L116" i="13"/>
  <c r="K116" i="13"/>
  <c r="M116" i="13"/>
  <c r="N116" i="13"/>
  <c r="P116" i="13"/>
  <c r="Q116" i="13"/>
  <c r="J117" i="13" l="1"/>
  <c r="I117" i="13"/>
  <c r="M117" i="13"/>
  <c r="K117" i="13"/>
  <c r="P117" i="13"/>
  <c r="L117" i="13"/>
  <c r="Q117" i="13"/>
  <c r="N117" i="13"/>
  <c r="O117" i="13"/>
  <c r="J118" i="13" l="1"/>
  <c r="I118" i="13"/>
  <c r="L118" i="13"/>
  <c r="K118" i="13"/>
  <c r="Q118" i="13"/>
  <c r="M118" i="13"/>
  <c r="O118" i="13"/>
  <c r="P118" i="13"/>
  <c r="N118" i="13"/>
  <c r="J119" i="13" l="1"/>
  <c r="I119" i="13"/>
  <c r="Q119" i="13"/>
  <c r="K119" i="13"/>
  <c r="N119" i="13"/>
  <c r="O119" i="13"/>
  <c r="L119" i="13"/>
  <c r="P119" i="13"/>
  <c r="M119" i="13"/>
  <c r="J120" i="13" l="1"/>
  <c r="I120" i="13"/>
  <c r="Q120" i="13"/>
  <c r="K120" i="13"/>
  <c r="N120" i="13"/>
  <c r="L120" i="13"/>
  <c r="O120" i="13"/>
  <c r="P120" i="13"/>
  <c r="M120" i="13"/>
  <c r="J121" i="13" l="1"/>
  <c r="I121" i="13"/>
  <c r="N121" i="13"/>
  <c r="K121" i="13"/>
  <c r="Q121" i="13"/>
  <c r="O121" i="13"/>
  <c r="P121" i="13"/>
  <c r="M121" i="13"/>
  <c r="L121" i="13"/>
  <c r="J122" i="13" l="1"/>
  <c r="I122" i="13"/>
  <c r="O122" i="13"/>
  <c r="K122" i="13"/>
  <c r="M122" i="13"/>
  <c r="P122" i="13"/>
  <c r="Q122" i="13"/>
  <c r="N122" i="13"/>
  <c r="L122" i="13"/>
  <c r="J123" i="13" l="1"/>
  <c r="I123" i="13"/>
  <c r="P123" i="13"/>
  <c r="K123" i="13"/>
  <c r="O123" i="13"/>
  <c r="Q123" i="13"/>
  <c r="M123" i="13"/>
  <c r="L123" i="13"/>
  <c r="N123" i="13"/>
  <c r="J124" i="13" l="1"/>
  <c r="I124" i="13"/>
  <c r="M124" i="13"/>
  <c r="K124" i="13"/>
  <c r="L124" i="13"/>
  <c r="P124" i="13"/>
  <c r="O124" i="13"/>
  <c r="N124" i="13"/>
  <c r="Q124" i="13"/>
  <c r="J125" i="13" l="1"/>
  <c r="I125" i="13"/>
  <c r="N125" i="13"/>
  <c r="K125" i="13"/>
  <c r="L125" i="13"/>
  <c r="Q125" i="13"/>
  <c r="P125" i="13"/>
  <c r="M125" i="13"/>
  <c r="O125" i="13"/>
  <c r="J126" i="13" l="1"/>
  <c r="I126" i="13"/>
  <c r="N126" i="13"/>
  <c r="K126" i="13"/>
  <c r="Q126" i="13"/>
  <c r="M126" i="13"/>
  <c r="P126" i="13"/>
  <c r="O126" i="13"/>
  <c r="L126" i="13"/>
  <c r="J127" i="13" l="1"/>
  <c r="I127" i="13"/>
  <c r="K127" i="13"/>
  <c r="M127" i="13"/>
  <c r="N127" i="13"/>
  <c r="Q127" i="13"/>
  <c r="O127" i="13"/>
  <c r="P127" i="13"/>
  <c r="L127" i="13"/>
  <c r="J128" i="13" l="1"/>
  <c r="I128" i="13"/>
  <c r="M128" i="13"/>
  <c r="K128" i="13"/>
  <c r="Q128" i="13"/>
  <c r="L128" i="13"/>
  <c r="N128" i="13"/>
  <c r="O128" i="13"/>
  <c r="P128" i="13"/>
  <c r="J129" i="13" l="1"/>
  <c r="I129" i="13"/>
  <c r="N129" i="13"/>
  <c r="M129" i="13"/>
  <c r="P129" i="13"/>
  <c r="K129" i="13"/>
  <c r="L129" i="13"/>
  <c r="O129" i="13"/>
  <c r="Q129" i="13"/>
  <c r="J130" i="13" l="1"/>
  <c r="I130" i="13"/>
  <c r="L130" i="13"/>
  <c r="K130" i="13"/>
  <c r="O130" i="13"/>
  <c r="Q130" i="13"/>
  <c r="P130" i="13"/>
  <c r="N130" i="13"/>
  <c r="M130" i="13"/>
  <c r="J131" i="13" l="1"/>
  <c r="I131" i="13"/>
  <c r="M131" i="13"/>
  <c r="N131" i="13"/>
  <c r="K131" i="13"/>
  <c r="L131" i="13"/>
  <c r="Q131" i="13"/>
  <c r="O131" i="13"/>
  <c r="P131" i="13"/>
  <c r="J132" i="13" l="1"/>
  <c r="I132" i="13"/>
  <c r="Q132" i="13"/>
  <c r="K132" i="13"/>
  <c r="L132" i="13"/>
  <c r="O132" i="13"/>
  <c r="P132" i="13"/>
  <c r="M132" i="13"/>
  <c r="N132" i="13"/>
  <c r="J133" i="13" l="1"/>
  <c r="I133" i="13"/>
  <c r="Q133" i="13"/>
  <c r="K133" i="13"/>
  <c r="M133" i="13"/>
  <c r="P133" i="13"/>
  <c r="N133" i="13"/>
  <c r="O133" i="13"/>
  <c r="L133" i="13"/>
  <c r="J134" i="13" l="1"/>
  <c r="I134" i="13"/>
  <c r="P134" i="13"/>
  <c r="K134" i="13"/>
  <c r="M134" i="13"/>
  <c r="N134" i="13"/>
  <c r="O134" i="13"/>
  <c r="Q134" i="13"/>
  <c r="L134" i="13"/>
  <c r="J135" i="13" l="1"/>
  <c r="I135" i="13"/>
  <c r="P135" i="13"/>
  <c r="K135" i="13"/>
  <c r="Q135" i="13"/>
  <c r="N135" i="13"/>
  <c r="M135" i="13"/>
  <c r="L135" i="13"/>
  <c r="O135" i="13"/>
  <c r="J136" i="13" l="1"/>
  <c r="I136" i="13"/>
  <c r="M136" i="13"/>
  <c r="K136" i="13"/>
  <c r="O136" i="13"/>
  <c r="P136" i="13"/>
  <c r="N136" i="13"/>
  <c r="L136" i="13"/>
  <c r="Q136" i="13"/>
  <c r="J137" i="13" l="1"/>
  <c r="I137" i="13"/>
  <c r="P137" i="13"/>
  <c r="K137" i="13"/>
  <c r="M137" i="13"/>
  <c r="N137" i="13"/>
  <c r="L137" i="13"/>
  <c r="Q137" i="13"/>
  <c r="O137" i="13"/>
  <c r="J138" i="13" l="1"/>
  <c r="I138" i="13"/>
  <c r="O138" i="13"/>
  <c r="K138" i="13"/>
  <c r="P138" i="13"/>
  <c r="N138" i="13"/>
  <c r="L138" i="13"/>
  <c r="M138" i="13"/>
  <c r="Q138" i="13"/>
  <c r="J139" i="13" l="1"/>
  <c r="I139" i="13"/>
  <c r="L139" i="13"/>
  <c r="K139" i="13"/>
  <c r="M139" i="13"/>
  <c r="Q139" i="13"/>
  <c r="P139" i="13"/>
  <c r="O139" i="13"/>
  <c r="N139" i="13"/>
  <c r="J140" i="13" l="1"/>
  <c r="I140" i="13"/>
  <c r="M140" i="13"/>
  <c r="K140" i="13"/>
  <c r="O140" i="13"/>
  <c r="L140" i="13"/>
  <c r="N140" i="13"/>
  <c r="P140" i="13"/>
  <c r="Q140" i="13"/>
  <c r="J141" i="13" l="1"/>
  <c r="I141" i="13"/>
  <c r="O141" i="13"/>
  <c r="K141" i="13"/>
  <c r="L141" i="13"/>
  <c r="P141" i="13"/>
  <c r="Q141" i="13"/>
  <c r="M141" i="13"/>
  <c r="N141" i="13"/>
  <c r="J142" i="13" l="1"/>
  <c r="I142" i="13"/>
  <c r="O142" i="13"/>
  <c r="K142" i="13"/>
  <c r="L142" i="13"/>
  <c r="P142" i="13"/>
  <c r="Q142" i="13"/>
  <c r="M142" i="13"/>
  <c r="N142" i="13"/>
  <c r="J143" i="13" l="1"/>
  <c r="I143" i="13"/>
  <c r="L143" i="13"/>
  <c r="K143" i="13"/>
  <c r="M143" i="13"/>
  <c r="N143" i="13"/>
  <c r="O143" i="13"/>
  <c r="Q143" i="13"/>
  <c r="P143" i="13"/>
  <c r="J144" i="13" l="1"/>
  <c r="I144" i="13"/>
  <c r="O144" i="13"/>
  <c r="K144" i="13"/>
  <c r="L144" i="13"/>
  <c r="P144" i="13"/>
  <c r="N144" i="13"/>
  <c r="M144" i="13"/>
  <c r="Q144" i="13"/>
  <c r="J145" i="13" l="1"/>
  <c r="I145" i="13"/>
  <c r="L145" i="13"/>
  <c r="K145" i="13"/>
  <c r="Q145" i="13"/>
  <c r="N145" i="13"/>
  <c r="M145" i="13"/>
  <c r="O145" i="13"/>
  <c r="P145" i="13"/>
  <c r="J146" i="13" l="1"/>
  <c r="I146" i="13"/>
  <c r="N146" i="13"/>
  <c r="K146" i="13"/>
  <c r="Q146" i="13"/>
  <c r="P146" i="13"/>
  <c r="O146" i="13"/>
  <c r="M146" i="13"/>
  <c r="L146" i="13"/>
  <c r="J147" i="13" l="1"/>
  <c r="I147" i="13"/>
  <c r="O147" i="13"/>
  <c r="K147" i="13"/>
  <c r="P147" i="13"/>
  <c r="L147" i="13"/>
  <c r="M147" i="13"/>
  <c r="N147" i="13"/>
  <c r="Q147" i="13"/>
  <c r="J148" i="13" l="1"/>
  <c r="I148" i="13"/>
  <c r="M148" i="13"/>
  <c r="K148" i="13"/>
  <c r="P148" i="13"/>
  <c r="O148" i="13"/>
  <c r="N148" i="13"/>
  <c r="Q148" i="13"/>
  <c r="L148" i="13"/>
  <c r="J149" i="13" l="1"/>
  <c r="I149" i="13"/>
  <c r="M149" i="13"/>
  <c r="K149" i="13"/>
  <c r="O149" i="13"/>
  <c r="P149" i="13"/>
  <c r="Q149" i="13"/>
  <c r="N149" i="13"/>
  <c r="L149" i="13"/>
  <c r="J150" i="13" l="1"/>
  <c r="I150" i="13"/>
  <c r="M150" i="13"/>
  <c r="K150" i="13"/>
  <c r="N150" i="13"/>
  <c r="O150" i="13"/>
  <c r="P150" i="13"/>
  <c r="Q150" i="13"/>
  <c r="L150" i="13"/>
  <c r="J151" i="13" l="1"/>
  <c r="I151" i="13"/>
  <c r="M151" i="13"/>
  <c r="K151" i="13"/>
  <c r="P151" i="13"/>
  <c r="L151" i="13"/>
  <c r="Q151" i="13"/>
  <c r="N151" i="13"/>
  <c r="O151" i="13"/>
  <c r="J152" i="13" l="1"/>
  <c r="I152" i="13"/>
  <c r="O152" i="13"/>
  <c r="K152" i="13"/>
  <c r="P152" i="13"/>
  <c r="M152" i="13"/>
  <c r="Q152" i="13"/>
  <c r="N152" i="13"/>
  <c r="L152" i="13"/>
  <c r="J153" i="13" l="1"/>
  <c r="I153" i="13"/>
  <c r="N153" i="13"/>
  <c r="K153" i="13"/>
  <c r="Q153" i="13"/>
  <c r="M153" i="13"/>
  <c r="O153" i="13"/>
  <c r="P153" i="13"/>
  <c r="L153" i="13"/>
  <c r="J154" i="13" l="1"/>
  <c r="I154" i="13"/>
  <c r="L154" i="13"/>
  <c r="K154" i="13"/>
  <c r="N154" i="13"/>
  <c r="Q154" i="13"/>
  <c r="P154" i="13"/>
  <c r="O154" i="13"/>
  <c r="M154" i="13"/>
  <c r="J155" i="13" l="1"/>
  <c r="I155" i="13"/>
  <c r="O155" i="13"/>
  <c r="K155" i="13"/>
  <c r="P155" i="13"/>
  <c r="L155" i="13"/>
  <c r="M155" i="13"/>
  <c r="N155" i="13"/>
  <c r="Q155" i="13"/>
  <c r="J156" i="13" l="1"/>
  <c r="I156" i="13"/>
  <c r="M156" i="13"/>
  <c r="K156" i="13"/>
  <c r="Q156" i="13"/>
  <c r="L156" i="13"/>
  <c r="N156" i="13"/>
  <c r="O156" i="13"/>
  <c r="P156" i="13"/>
  <c r="J157" i="13" l="1"/>
  <c r="I157" i="13"/>
  <c r="P157" i="13"/>
  <c r="K157" i="13"/>
  <c r="N157" i="13"/>
  <c r="L157" i="13"/>
  <c r="M157" i="13"/>
  <c r="Q157" i="13"/>
  <c r="O157" i="13"/>
  <c r="J158" i="13" l="1"/>
  <c r="I158" i="13"/>
  <c r="Q158" i="13"/>
  <c r="K158" i="13"/>
  <c r="N158" i="13"/>
  <c r="L158" i="13"/>
  <c r="P158" i="13"/>
  <c r="M158" i="13"/>
  <c r="O158" i="13"/>
  <c r="J159" i="13" l="1"/>
  <c r="I159" i="13"/>
  <c r="K159" i="13"/>
  <c r="O159" i="13"/>
  <c r="M159" i="13"/>
  <c r="P159" i="13"/>
  <c r="N159" i="13"/>
  <c r="L159" i="13"/>
  <c r="Q159" i="13"/>
  <c r="J160" i="13" l="1"/>
  <c r="I160" i="13"/>
  <c r="O160" i="13"/>
  <c r="K160" i="13"/>
  <c r="Q160" i="13"/>
  <c r="N160" i="13"/>
  <c r="L160" i="13"/>
  <c r="M160" i="13"/>
  <c r="P160" i="13"/>
  <c r="J161" i="13" l="1"/>
  <c r="I161" i="13"/>
  <c r="Q161" i="13"/>
  <c r="K161" i="13"/>
  <c r="L161" i="13"/>
  <c r="N161" i="13"/>
  <c r="O161" i="13"/>
  <c r="M161" i="13"/>
  <c r="P161" i="13"/>
  <c r="J162" i="13" l="1"/>
  <c r="I162" i="13"/>
  <c r="M162" i="13"/>
  <c r="N162" i="13"/>
  <c r="P162" i="13"/>
  <c r="Q162" i="13"/>
  <c r="K162" i="13"/>
  <c r="L162" i="13"/>
  <c r="O162" i="13"/>
  <c r="J163" i="13" l="1"/>
  <c r="I163" i="13"/>
  <c r="M163" i="13"/>
  <c r="K163" i="13"/>
  <c r="O163" i="13"/>
  <c r="N163" i="13"/>
  <c r="Q163" i="13"/>
  <c r="P163" i="13"/>
  <c r="L163" i="13"/>
  <c r="J164" i="13" l="1"/>
  <c r="I164" i="13"/>
  <c r="O164" i="13"/>
  <c r="K164" i="13"/>
  <c r="P164" i="13"/>
  <c r="M164" i="13"/>
  <c r="N164" i="13"/>
  <c r="L164" i="13"/>
  <c r="Q164" i="13"/>
  <c r="J165" i="13" l="1"/>
  <c r="I165" i="13"/>
  <c r="P165" i="13"/>
  <c r="K165" i="13"/>
  <c r="M165" i="13"/>
  <c r="Q165" i="13"/>
  <c r="L165" i="13"/>
  <c r="O165" i="13"/>
  <c r="N165" i="13"/>
  <c r="J166" i="13" l="1"/>
  <c r="I166" i="13"/>
  <c r="L166" i="13"/>
  <c r="K166" i="13"/>
  <c r="N166" i="13"/>
  <c r="P166" i="13"/>
  <c r="Q166" i="13"/>
  <c r="M166" i="13"/>
  <c r="O166" i="13"/>
  <c r="J167" i="13" l="1"/>
  <c r="I167" i="13"/>
  <c r="P167" i="13"/>
  <c r="K167" i="13"/>
  <c r="M167" i="13"/>
  <c r="Q167" i="13"/>
  <c r="L167" i="13"/>
  <c r="N167" i="13"/>
  <c r="O167" i="13"/>
  <c r="J168" i="13" l="1"/>
  <c r="I168" i="13"/>
  <c r="K168" i="13"/>
  <c r="L168" i="13"/>
  <c r="O168" i="13"/>
  <c r="N168" i="13"/>
  <c r="M168" i="13"/>
  <c r="Q168" i="13"/>
  <c r="P168" i="13"/>
  <c r="J169" i="13" l="1"/>
  <c r="I169" i="13"/>
  <c r="P169" i="13"/>
  <c r="N169" i="13"/>
  <c r="L169" i="13"/>
  <c r="K169" i="13"/>
  <c r="O169" i="13"/>
  <c r="M169" i="13"/>
  <c r="Q169" i="13"/>
  <c r="J170" i="13" l="1"/>
  <c r="I170" i="13"/>
  <c r="K170" i="13"/>
  <c r="P170" i="13"/>
  <c r="Q170" i="13"/>
  <c r="N170" i="13"/>
  <c r="L170" i="13"/>
  <c r="O170" i="13"/>
  <c r="M170" i="13"/>
  <c r="J171" i="13" l="1"/>
  <c r="I171" i="13"/>
  <c r="Q171" i="13"/>
  <c r="L171" i="13"/>
  <c r="K171" i="13"/>
  <c r="M171" i="13"/>
  <c r="N171" i="13"/>
  <c r="O171" i="13"/>
  <c r="P171" i="13"/>
  <c r="J172" i="13" l="1"/>
  <c r="I172" i="13"/>
  <c r="O172" i="13"/>
  <c r="M172" i="13"/>
  <c r="L172" i="13"/>
  <c r="K172" i="13"/>
  <c r="N172" i="13"/>
  <c r="P172" i="13"/>
  <c r="Q172" i="13"/>
  <c r="J173" i="13" l="1"/>
  <c r="I173" i="13"/>
  <c r="K173" i="13"/>
  <c r="P173" i="13"/>
  <c r="O173" i="13"/>
  <c r="Q173" i="13"/>
  <c r="M173" i="13"/>
  <c r="L173" i="13"/>
  <c r="N173" i="13"/>
  <c r="I174" i="13" l="1"/>
  <c r="J174" i="13"/>
  <c r="O174" i="13"/>
  <c r="N174" i="13"/>
  <c r="K174" i="13"/>
  <c r="P174" i="13"/>
  <c r="Q174" i="13"/>
  <c r="M174" i="13"/>
  <c r="L174" i="13"/>
  <c r="I175" i="13" l="1"/>
  <c r="J175" i="13"/>
  <c r="O175" i="13"/>
  <c r="K175" i="13"/>
  <c r="N175" i="13"/>
  <c r="L175" i="13"/>
  <c r="M175" i="13"/>
  <c r="P175" i="13"/>
  <c r="Q175" i="13"/>
  <c r="J176" i="13" l="1"/>
  <c r="I176" i="13"/>
  <c r="P176" i="13"/>
  <c r="O176" i="13"/>
  <c r="M176" i="13"/>
  <c r="Q176" i="13"/>
  <c r="K176" i="13"/>
  <c r="N176" i="13"/>
  <c r="L176" i="13"/>
  <c r="J177" i="13" l="1"/>
  <c r="I177" i="13"/>
  <c r="M177" i="13"/>
  <c r="O177" i="13"/>
  <c r="Q177" i="13"/>
  <c r="P177" i="13"/>
  <c r="K177" i="13"/>
  <c r="L177" i="13"/>
  <c r="N177" i="13"/>
  <c r="J178" i="13" l="1"/>
  <c r="I178" i="13"/>
  <c r="N178" i="13"/>
  <c r="K178" i="13"/>
  <c r="M178" i="13"/>
  <c r="O178" i="13"/>
  <c r="Q178" i="13"/>
  <c r="L178" i="13"/>
  <c r="P178" i="13"/>
  <c r="J179" i="13" l="1"/>
  <c r="I179" i="13"/>
  <c r="N179" i="13"/>
  <c r="K179" i="13"/>
  <c r="L179" i="13"/>
  <c r="O179" i="13"/>
  <c r="M179" i="13"/>
  <c r="Q179" i="13"/>
  <c r="P179" i="13"/>
  <c r="J180" i="13" l="1"/>
  <c r="I180" i="13"/>
  <c r="M180" i="13"/>
  <c r="K180" i="13"/>
  <c r="P180" i="13"/>
  <c r="Q180" i="13"/>
  <c r="L180" i="13"/>
  <c r="N180" i="13"/>
  <c r="O180" i="13"/>
  <c r="J181" i="13" l="1"/>
  <c r="I181" i="13"/>
  <c r="P181" i="13"/>
  <c r="K181" i="13"/>
  <c r="L181" i="13"/>
  <c r="Q181" i="13"/>
  <c r="O181" i="13"/>
  <c r="N181" i="13"/>
  <c r="M181" i="13"/>
  <c r="J182" i="13" l="1"/>
  <c r="I182" i="13"/>
  <c r="O182" i="13"/>
  <c r="K182" i="13"/>
  <c r="M182" i="13"/>
  <c r="N182" i="13"/>
  <c r="P182" i="13"/>
  <c r="Q182" i="13"/>
  <c r="L182" i="13"/>
  <c r="J183" i="13" l="1"/>
  <c r="I183" i="13"/>
  <c r="K183" i="13"/>
  <c r="Q183" i="13"/>
  <c r="O183" i="13"/>
  <c r="L183" i="13"/>
  <c r="P183" i="13"/>
  <c r="M183" i="13"/>
  <c r="N183" i="13"/>
  <c r="J184" i="13" l="1"/>
  <c r="I184" i="13"/>
  <c r="L184" i="13"/>
  <c r="K184" i="13"/>
  <c r="Q184" i="13"/>
  <c r="O184" i="13"/>
  <c r="P184" i="13"/>
  <c r="M184" i="13"/>
  <c r="N184" i="13"/>
  <c r="J185" i="13" l="1"/>
  <c r="I185" i="13"/>
  <c r="M185" i="13"/>
  <c r="K185" i="13"/>
  <c r="P185" i="13"/>
  <c r="O185" i="13"/>
  <c r="Q185" i="13"/>
  <c r="L185" i="13"/>
  <c r="N185" i="13"/>
  <c r="J186" i="13" l="1"/>
  <c r="I186" i="13"/>
  <c r="N186" i="13"/>
  <c r="K186" i="13"/>
  <c r="Q186" i="13"/>
  <c r="M186" i="13"/>
  <c r="O186" i="13"/>
  <c r="P186" i="13"/>
  <c r="L186" i="13"/>
  <c r="J187" i="13" l="1"/>
  <c r="I187" i="13"/>
  <c r="N187" i="13"/>
  <c r="K187" i="13"/>
  <c r="M187" i="13"/>
  <c r="O187" i="13"/>
  <c r="L187" i="13"/>
  <c r="Q187" i="13"/>
  <c r="P187" i="13"/>
  <c r="J188" i="13" l="1"/>
  <c r="I188" i="13"/>
  <c r="Q188" i="13"/>
  <c r="K188" i="13"/>
  <c r="N188" i="13"/>
  <c r="L188" i="13"/>
  <c r="P188" i="13"/>
  <c r="M188" i="13"/>
  <c r="O188" i="13"/>
  <c r="J189" i="13" l="1"/>
  <c r="I189" i="13"/>
  <c r="N189" i="13"/>
  <c r="M189" i="13"/>
  <c r="Q189" i="13"/>
  <c r="K189" i="13"/>
  <c r="O189" i="13"/>
  <c r="L189" i="13"/>
  <c r="P189" i="13"/>
  <c r="J190" i="13" l="1"/>
  <c r="I190" i="13"/>
  <c r="O190" i="13"/>
  <c r="K190" i="13"/>
  <c r="N190" i="13"/>
  <c r="L190" i="13"/>
  <c r="P190" i="13"/>
  <c r="Q190" i="13"/>
  <c r="M190" i="13"/>
  <c r="J191" i="13" l="1"/>
  <c r="I191" i="13"/>
  <c r="L191" i="13"/>
  <c r="K191" i="13"/>
  <c r="O191" i="13"/>
  <c r="Q191" i="13"/>
  <c r="P191" i="13"/>
  <c r="N191" i="13"/>
  <c r="M191" i="13"/>
  <c r="J192" i="13" l="1"/>
  <c r="I192" i="13"/>
  <c r="P192" i="13"/>
  <c r="M192" i="13"/>
  <c r="Q192" i="13"/>
  <c r="K192" i="13"/>
  <c r="O192" i="13"/>
  <c r="N192" i="13"/>
  <c r="L192" i="13"/>
  <c r="J193" i="13" l="1"/>
  <c r="I193" i="13"/>
  <c r="K193" i="13"/>
  <c r="L193" i="13"/>
  <c r="N193" i="13"/>
  <c r="O193" i="13"/>
  <c r="Q193" i="13"/>
  <c r="M193" i="13"/>
  <c r="P193" i="13"/>
  <c r="J194" i="13" l="1"/>
  <c r="I194" i="13"/>
  <c r="O194" i="13"/>
  <c r="N194" i="13"/>
  <c r="Q194" i="13"/>
  <c r="M194" i="13"/>
  <c r="K194" i="13"/>
  <c r="P194" i="13"/>
  <c r="L194" i="13"/>
  <c r="J195" i="13" l="1"/>
  <c r="I195" i="13"/>
  <c r="P195" i="13"/>
  <c r="K195" i="13"/>
  <c r="N195" i="13"/>
  <c r="Q195" i="13"/>
  <c r="L195" i="13"/>
  <c r="O195" i="13"/>
  <c r="M195" i="13"/>
  <c r="J196" i="13" l="1"/>
  <c r="I196" i="13"/>
  <c r="M196" i="13"/>
  <c r="K196" i="13"/>
  <c r="Q196" i="13"/>
  <c r="O196" i="13"/>
  <c r="P196" i="13"/>
  <c r="N196" i="13"/>
  <c r="L196" i="13"/>
  <c r="J197" i="13" l="1"/>
  <c r="I197" i="13"/>
  <c r="L197" i="13"/>
  <c r="O197" i="13"/>
  <c r="K197" i="13"/>
  <c r="M197" i="13"/>
  <c r="N197" i="13"/>
  <c r="Q197" i="13"/>
  <c r="P197" i="13"/>
  <c r="J198" i="13" l="1"/>
  <c r="I198" i="13"/>
  <c r="Q198" i="13"/>
  <c r="P198" i="13"/>
  <c r="K198" i="13"/>
  <c r="L198" i="13"/>
  <c r="M198" i="13"/>
  <c r="N198" i="13"/>
  <c r="O198" i="13"/>
  <c r="J199" i="13" l="1"/>
  <c r="I199" i="13"/>
  <c r="L199" i="13"/>
  <c r="K199" i="13"/>
  <c r="N199" i="13"/>
  <c r="O199" i="13"/>
  <c r="Q199" i="13"/>
  <c r="P199" i="13"/>
  <c r="M199" i="13"/>
  <c r="J200" i="13" l="1"/>
  <c r="I200" i="13"/>
  <c r="K200" i="13"/>
  <c r="M200" i="13"/>
  <c r="Q200" i="13"/>
  <c r="P200" i="13"/>
  <c r="N200" i="13"/>
  <c r="O200" i="13"/>
  <c r="L200" i="13"/>
  <c r="J201" i="13" l="1"/>
  <c r="I201" i="13"/>
  <c r="L201" i="13"/>
  <c r="K201" i="13"/>
  <c r="P201" i="13"/>
  <c r="Q201" i="13"/>
  <c r="M201" i="13"/>
  <c r="O201" i="13"/>
  <c r="N201" i="13"/>
  <c r="J202" i="13" l="1"/>
  <c r="I202" i="13"/>
  <c r="O202" i="13"/>
  <c r="K202" i="13"/>
  <c r="Q202" i="13"/>
  <c r="P202" i="13"/>
  <c r="M202" i="13"/>
  <c r="N202" i="13"/>
  <c r="L202" i="13"/>
  <c r="J203" i="13" l="1"/>
  <c r="I203" i="13"/>
  <c r="M203" i="13"/>
  <c r="K203" i="13"/>
  <c r="N203" i="13"/>
  <c r="P203" i="13"/>
  <c r="O203" i="13"/>
  <c r="L203" i="13"/>
  <c r="Q203" i="13"/>
  <c r="J204" i="13" l="1"/>
  <c r="I204" i="13"/>
  <c r="M204" i="13"/>
  <c r="K204" i="13"/>
  <c r="L204" i="13"/>
  <c r="Q204" i="13"/>
  <c r="O204" i="13"/>
  <c r="P204" i="13"/>
  <c r="N204" i="13"/>
  <c r="J205" i="13" l="1"/>
  <c r="I205" i="13"/>
  <c r="L205" i="13"/>
  <c r="K205" i="13"/>
  <c r="P205" i="13"/>
  <c r="O205" i="13"/>
  <c r="M205" i="13"/>
  <c r="Q205" i="13"/>
  <c r="N205" i="13"/>
  <c r="J206" i="13" l="1"/>
  <c r="I206" i="13"/>
  <c r="K206" i="13"/>
  <c r="M206" i="13"/>
  <c r="P206" i="13"/>
  <c r="J207" i="13" l="1"/>
  <c r="I207" i="13"/>
  <c r="Q207" i="13"/>
  <c r="O206" i="13"/>
  <c r="K207" i="13"/>
  <c r="O207" i="13"/>
  <c r="Q206" i="13"/>
  <c r="P207" i="13"/>
  <c r="N207" i="13"/>
  <c r="N206" i="13"/>
  <c r="L206" i="13"/>
  <c r="M207" i="13"/>
  <c r="L207" i="13"/>
  <c r="J208" i="13" l="1"/>
  <c r="I208" i="13"/>
  <c r="P208" i="13"/>
  <c r="K208" i="13"/>
  <c r="O208" i="13"/>
  <c r="M208" i="13"/>
  <c r="L208" i="13"/>
  <c r="N208" i="13"/>
  <c r="Q208" i="13"/>
  <c r="J209" i="13" l="1"/>
  <c r="I209" i="13"/>
  <c r="M209" i="13"/>
  <c r="K209" i="13"/>
  <c r="L209" i="13"/>
  <c r="O209" i="13"/>
  <c r="Q209" i="13"/>
  <c r="P209" i="13"/>
  <c r="N209" i="13"/>
</calcChain>
</file>

<file path=xl/sharedStrings.xml><?xml version="1.0" encoding="utf-8"?>
<sst xmlns="http://schemas.openxmlformats.org/spreadsheetml/2006/main" count="581" uniqueCount="165">
  <si>
    <t>(PESOS)</t>
  </si>
  <si>
    <t>Concepto (c)</t>
  </si>
  <si>
    <t>Aprobado (d)</t>
  </si>
  <si>
    <t>Devengado</t>
  </si>
  <si>
    <t>Pagado</t>
  </si>
  <si>
    <t>Ampliaciones/ (Reducciones)</t>
  </si>
  <si>
    <t>Modificado</t>
  </si>
  <si>
    <t>Estado Analítico del Ejercicio del Presupuesto de Egresos Detallado - LDF</t>
  </si>
  <si>
    <t>Egresos</t>
  </si>
  <si>
    <t>Subejercicio (e)</t>
  </si>
  <si>
    <t>III. Total de Egresos (III = I + II)</t>
  </si>
  <si>
    <t>Clasificación Administrativa</t>
  </si>
  <si>
    <t>I. Gasto No Etiquetado</t>
  </si>
  <si>
    <t>II. Gasto Etiquetado</t>
  </si>
  <si>
    <t>Dependencia</t>
  </si>
  <si>
    <t/>
  </si>
  <si>
    <t>Resultado total</t>
  </si>
  <si>
    <t>EJECUTIVO DEL ESTADO</t>
  </si>
  <si>
    <t>.</t>
  </si>
  <si>
    <t>Ampliaciones y Reducciones</t>
  </si>
  <si>
    <t>CONGRESO DEL ESTADO DE MICHOACÁN DE OCAMPO</t>
  </si>
  <si>
    <t>SUPREMO TRIBUNAL DE JUSTICIA</t>
  </si>
  <si>
    <t>COORDINACIÓN GENERAL DE COMUNICACIÓN SOCIAL</t>
  </si>
  <si>
    <t>SECRETARÍA DE GOBIERNO</t>
  </si>
  <si>
    <t>SECRETARÍA DE FINANZAS Y ADMINISTRACIÓN</t>
  </si>
  <si>
    <t>SECRETARÍA DE COMUNICACIONES Y OBRAS PUBLICAS</t>
  </si>
  <si>
    <t>SECRETARÍA DE DESARROLLO RURAL Y AGROALIMENTARIO</t>
  </si>
  <si>
    <t>SECRETARÍA DE DESARROLLO ECONÓMICO</t>
  </si>
  <si>
    <t>SECRETARÍA DE TURISMO</t>
  </si>
  <si>
    <t>SECRETARÍA DE EDUCACIÓN</t>
  </si>
  <si>
    <t>SECRETARÍA DEL MIGRANTE</t>
  </si>
  <si>
    <t>SECRETARÍA DE SEGURIDAD PÚBLICA</t>
  </si>
  <si>
    <t>SECRETARÍA DE CONTRALORÍA</t>
  </si>
  <si>
    <t>SECRETARÍA DE CULTURA</t>
  </si>
  <si>
    <t>PARTICIPACIONES Y APORTACIONES A MUNICIPIOS</t>
  </si>
  <si>
    <t>EROGACIONES ADICIONALES Y PROVISIONES</t>
  </si>
  <si>
    <t>DEUDA PÚBLICA Y OBLIGACIONES FINANCIERAS</t>
  </si>
  <si>
    <t>PROGRAMAS DE INVERSIONES CONCURRENTES</t>
  </si>
  <si>
    <t>INSTITUTO DEL ARTESANO MICHOACANO</t>
  </si>
  <si>
    <t>SECRETARIADO EJECUTIVO DEL SISTEMA ESTATAL DE SEGURIDAD PUBLICA</t>
  </si>
  <si>
    <t>COMISIÓN ESTATAL DE CULTURA FÍSICA Y DEPORTE</t>
  </si>
  <si>
    <t>CONSEJERÍA JURÍDICA DEL EJECUTIVO DEL ESTADO DE MICHOACÁN DE OCAMPO</t>
  </si>
  <si>
    <t>SISTEMA MICHOACANO DE RADIO Y TELEVISIÓN</t>
  </si>
  <si>
    <t>CENTRO DE CONVENCIONES DE MORELIA</t>
  </si>
  <si>
    <t>PARQUE ZOOLÓGICO BENITO JUÁREZ</t>
  </si>
  <si>
    <t>UNIVERSIDAD MICHOACANA DE SAN NICOLÁS DE HIDALGO</t>
  </si>
  <si>
    <t>SISTEMA PARA EL DESARROLLO INTEGRAL DE LA FAMILIA, MICHOACÁN</t>
  </si>
  <si>
    <t>INSTITUTO ELECTORAL DE MICHOACÁN</t>
  </si>
  <si>
    <t>TRIBUNAL ELECTORAL DEL ESTADO DE MICHOACÁN</t>
  </si>
  <si>
    <t>TRIBUNAL DE JUSTICIA ADMINISTRATIVA DE MICHOACÁN DE OCAMPO</t>
  </si>
  <si>
    <t>UNIVERSIDAD VIRTUAL DEL ESTADO DE MICHOACÁN</t>
  </si>
  <si>
    <t>PROCURADURÍA DE PROTECCIÓN AL AMBIENTE DEL ESTADO DE MICHOACÁN DE OCAMPO</t>
  </si>
  <si>
    <t>TELEBACHILLERATO MICHOACÁN</t>
  </si>
  <si>
    <t>INSTITUTO DE VIVIENDA DEL ESTADO DE MICHOACÁN DE OCAMPO</t>
  </si>
  <si>
    <t>COMISIÓN FORESTAL DEL ESTADO</t>
  </si>
  <si>
    <t>COMISIÓN DE PESCA DEL ESTADO DE MICHOACÁN</t>
  </si>
  <si>
    <t>COLEGIO DE BACHILLERES DEL ESTADO DE MICHOACÁN</t>
  </si>
  <si>
    <t>COLEGIO DE EDUCACIÓN PROFESIONAL TÉCNICA DEL ESTADO DE MICHOACÁN</t>
  </si>
  <si>
    <t>UNIVERSIDAD TECNOLÓGICA DE MORELIA</t>
  </si>
  <si>
    <t>COLEGIO DE ESTUDIOS CIENTÍFICOS Y TECNOLÓGICOS DEL ESTADO DE MICHOACÁN</t>
  </si>
  <si>
    <t>UNIVERSIDAD DE LA CIÉNEGA DEL ESTADO DE MICHOACÁN DE OCAMPO</t>
  </si>
  <si>
    <t>UNIVERSIDAD INTERCULTURAL INDÍGENA DE MICHOACÁN</t>
  </si>
  <si>
    <t>TRIBUNAL DE CONCILIACIÓN Y ARBITRAJE</t>
  </si>
  <si>
    <t>COMISIÓN ESTATAL DE ARBITRAJE MEDICO DE MICHOACÁN</t>
  </si>
  <si>
    <t>JUNTA LOCAL DE CONCILIACIÓN Y ARBITRAJE</t>
  </si>
  <si>
    <t>JUNTA DE ASISTENCIA PRIVADA DEL ESTADO DE MICHOACÁN DE OCAMPO</t>
  </si>
  <si>
    <t>COMISIÓN ESTATAL DE DERECHOS HUMANOS</t>
  </si>
  <si>
    <t>INSTITUTO MICHOACANO DE TRANSPARENCIA, ACCESO A LA INFORMACIÓN Y PROTECCIÓN DE DATOS PERSONALES</t>
  </si>
  <si>
    <t>COMISIÓN ESTATAL DEL AGUA Y GESTIÓN DE CUENCAS</t>
  </si>
  <si>
    <t>COMITÉ DE ADQUISICIONES DEL PODER EJECUTIVO</t>
  </si>
  <si>
    <t>UNIVERSIDAD POLITÉCNICA DE URUAPAN, MICHOACÁN</t>
  </si>
  <si>
    <t>UNIVERSIDAD POLITÉCNICA DE LÁZARO CÁRDENAS, MICHOACÁN</t>
  </si>
  <si>
    <t>INSTITUTO DE DEFENSORÍA PÚBLICA DEL ESTADO DE MICHOACÁN</t>
  </si>
  <si>
    <t>INSTITUTO ESTATAL DE ESTUDIOS SUPERIORES EN SEGURIDAD Y PROFESIONALIZACIÓN POLICIAL DEL ESTADO DE MICHOACÁN</t>
  </si>
  <si>
    <t>COMISIÓN EJECUTIVA ESTATAL DE ATENCIÓN A VÍCTIMAS</t>
  </si>
  <si>
    <t>SISTEMA INTEGRAL DE FINANCIAMIENTO PARA EL DESARROLLO DE  MICHOACÁN</t>
  </si>
  <si>
    <t>INSTITUTO DE LA JUVENTUD MICHOACANA</t>
  </si>
  <si>
    <t>SECRETARÍA DE IGUALDAD SUSTANTIVA Y DESARROLLO DE LAS MUJERES MICHOACANAS</t>
  </si>
  <si>
    <t>CONSEJO ESTATAL PARA PREVENIR Y ELIMINAR LA DISCRIMINACIÓN Y LA VIOLENCIA</t>
  </si>
  <si>
    <t>SubEjercido</t>
  </si>
  <si>
    <t>INVERSIÓN MUNICIPAL</t>
  </si>
  <si>
    <t>INSTITUTO DE LA INFRAESTRUCTURA FÍSICA EDUCATIVA DEL ESTADO DE MICHOACÁN</t>
  </si>
  <si>
    <t>999</t>
  </si>
  <si>
    <t>Aprobado GRP</t>
  </si>
  <si>
    <t xml:space="preserve">
Aprobado</t>
  </si>
  <si>
    <t xml:space="preserve">
Ampliaciones y Reducciones</t>
  </si>
  <si>
    <t xml:space="preserve">
Modificado</t>
  </si>
  <si>
    <t xml:space="preserve">
Devengado</t>
  </si>
  <si>
    <t xml:space="preserve">
Pagado</t>
  </si>
  <si>
    <t xml:space="preserve">
SubEjercido</t>
  </si>
  <si>
    <t>0</t>
  </si>
  <si>
    <t>Sin asignar</t>
  </si>
  <si>
    <t>2</t>
  </si>
  <si>
    <t>1</t>
  </si>
  <si>
    <t>Periodo</t>
  </si>
  <si>
    <t>Ejercicio</t>
  </si>
  <si>
    <t>MES Inicial</t>
  </si>
  <si>
    <t>MES Final</t>
  </si>
  <si>
    <t>Enero</t>
  </si>
  <si>
    <t>Marzo</t>
  </si>
  <si>
    <t>ENE</t>
  </si>
  <si>
    <t>01</t>
  </si>
  <si>
    <t>03</t>
  </si>
  <si>
    <t>FEB</t>
  </si>
  <si>
    <t>Febrero</t>
  </si>
  <si>
    <t>02</t>
  </si>
  <si>
    <t>Mes</t>
  </si>
  <si>
    <t>MAR</t>
  </si>
  <si>
    <t>ABR</t>
  </si>
  <si>
    <t>Abril</t>
  </si>
  <si>
    <t>04</t>
  </si>
  <si>
    <t>MAY</t>
  </si>
  <si>
    <t>Mayo</t>
  </si>
  <si>
    <t>05</t>
  </si>
  <si>
    <t>JUN</t>
  </si>
  <si>
    <t>Junio</t>
  </si>
  <si>
    <t>06</t>
  </si>
  <si>
    <t>JUL</t>
  </si>
  <si>
    <t>Julio</t>
  </si>
  <si>
    <t>07</t>
  </si>
  <si>
    <t>AGO</t>
  </si>
  <si>
    <t>Agosto</t>
  </si>
  <si>
    <t>08</t>
  </si>
  <si>
    <t>SEP</t>
  </si>
  <si>
    <t>Septiembre</t>
  </si>
  <si>
    <t>09</t>
  </si>
  <si>
    <t>OCT</t>
  </si>
  <si>
    <t>Octubre</t>
  </si>
  <si>
    <t>10</t>
  </si>
  <si>
    <t>NOV</t>
  </si>
  <si>
    <t>Noviembre</t>
  </si>
  <si>
    <t>11</t>
  </si>
  <si>
    <t>DIC</t>
  </si>
  <si>
    <t>Diciembre</t>
  </si>
  <si>
    <t>12</t>
  </si>
  <si>
    <t>GOBIERNO DEL ESTADO DE MICHOACÁN DE OCAMPO</t>
  </si>
  <si>
    <t>01-ENE..03-MAR</t>
  </si>
  <si>
    <t>21</t>
  </si>
  <si>
    <t>JEFATURA DE LA OFICINA DEL GOBERNADOR</t>
  </si>
  <si>
    <t>SERVICIOS DE SALUD DE MICHOACÁN</t>
  </si>
  <si>
    <t>SECRETARÍA DE MEDIO AMBIENTE, CAMBIO CLIMÁTICO Y DESARROLLO TERRITORIAL</t>
  </si>
  <si>
    <t>SECRETARÍA DE DESARROLLO SOCIAL Y HUMANO</t>
  </si>
  <si>
    <t>INSTITUTO DE CAPACITACIÓN PARA EL TRABAJO DEL ESTADO DE MICHOACÁN</t>
  </si>
  <si>
    <t>CENTRO ESTATAL DE CERTIFICACIÓN, ACREDITACIÓN Y CONTROL DE CONFIANZA</t>
  </si>
  <si>
    <t>COMISIÓN COORDINADORA DEL TRANSPORTE PÚBLICO</t>
  </si>
  <si>
    <t>COMISIÓN ESTATAL PARA EL DESARROLLO DE PUEBLOS INDÍGENAS</t>
  </si>
  <si>
    <t>INSTITUTO DE PLANEACIÓN DEL ESTADO DE MICHOACÁN DE OCAMPO</t>
  </si>
  <si>
    <t>CENTRO ESTATAL DE FOMENTO GANADERO DEL ESTADO DE MICHOACÁN DE OCAMPO</t>
  </si>
  <si>
    <t>INSTITUTO DE CIENCIA, TECNOLOGÍA E INNOVACIÓN DEL ESTADO DE MICHOACÁN DE OCAMPO</t>
  </si>
  <si>
    <t>SECRETARÍA EJECUTIVA DEL SISTEMA ESTATAL DE PROTECCIÓN INTEGRAL DE NIÑAS, NIÑOS Y ADOLESCENTES DEL ESTADO DE MICHOACÁN</t>
  </si>
  <si>
    <t>COORDINACIÓN DEL SISTEMA PENITENCIARIO DEL ESTADO DE MICHOACÁN DE OCAMPO</t>
  </si>
  <si>
    <t>UNIVERSIDAD TECNOLÓGICA DEL ORIENTE DE MICHOACÁN</t>
  </si>
  <si>
    <t>SECRETARÍA EJECUTIVA DEL SISTEMA ESTATAL DE ANTICORRUPCIÓN</t>
  </si>
  <si>
    <t>CASA DEL ADULTO MAYOR</t>
  </si>
  <si>
    <t>INSTITUTO REGISTRAL Y CATASTRAL DEL ESTADO DE MICHOACAN DE OCAMPO</t>
  </si>
  <si>
    <t>AUDITORIA SUPERIOR DE MICHOACAN</t>
  </si>
  <si>
    <t>FISCALÍA GENERAL DEL ESTADO DE MICHOACÁN</t>
  </si>
  <si>
    <t>Procuraduría General de Justicia</t>
  </si>
  <si>
    <t>Representación del Gobierno del Estado en el Distrito Federal</t>
  </si>
  <si>
    <t>Centro Estatal de Tecnologías de Información y Comunicaciones</t>
  </si>
  <si>
    <t>Almacenes, Servicios y Transportes Extraordinarios a Comités Agropecuarios del Estado de Michoacán S.A. de C.V</t>
  </si>
  <si>
    <t>Junta de Caminos del Estado de Michoacán</t>
  </si>
  <si>
    <t>Régimen Estatal de Protección Social en Salud de Michoacán de Ocampo</t>
  </si>
  <si>
    <t>Fideicomiso de Parques Industriales de Michoacán</t>
  </si>
  <si>
    <t>Del 1 de Enero al 31 de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</si>
</sst>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0.00;\-\ #,##0.00"/>
    <numFmt numFmtId="166" formatCode="#,##0.0000000"/>
    <numFmt numFmtId="167" formatCode="#,##0.0000000;\-\ #,##0.000000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78">
    <xf numFmtId="0" fontId="0" fillId="0" borderId="0"/>
    <xf numFmtId="0" fontId="26" fillId="0" borderId="0" applyNumberFormat="0" applyFill="0" applyBorder="0" applyAlignment="0" applyProtection="0"/>
    <xf numFmtId="0" fontId="8" fillId="0" borderId="18" applyNumberFormat="0" applyFill="0" applyAlignment="0" applyProtection="0"/>
    <xf numFmtId="0" fontId="27" fillId="0" borderId="24" applyNumberFormat="0" applyFill="0" applyAlignment="0" applyProtection="0"/>
    <xf numFmtId="0" fontId="9" fillId="0" borderId="25" applyNumberFormat="0" applyFill="0" applyAlignment="0" applyProtection="0"/>
    <xf numFmtId="0" fontId="9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15" applyNumberFormat="0" applyAlignment="0" applyProtection="0"/>
    <xf numFmtId="0" fontId="15" fillId="3" borderId="20" applyNumberFormat="0" applyAlignment="0" applyProtection="0"/>
    <xf numFmtId="0" fontId="5" fillId="3" borderId="15" applyNumberFormat="0" applyAlignment="0" applyProtection="0"/>
    <xf numFmtId="0" fontId="7" fillId="0" borderId="17" applyNumberFormat="0" applyFill="0" applyAlignment="0" applyProtection="0"/>
    <xf numFmtId="0" fontId="6" fillId="4" borderId="16" applyNumberFormat="0" applyAlignment="0" applyProtection="0"/>
    <xf numFmtId="0" fontId="24" fillId="0" borderId="0" applyNumberFormat="0" applyFill="0" applyBorder="0" applyAlignment="0" applyProtection="0"/>
    <xf numFmtId="0" fontId="14" fillId="7" borderId="19" applyNumberFormat="0" applyFont="0" applyAlignment="0" applyProtection="0"/>
    <xf numFmtId="0" fontId="25" fillId="0" borderId="0" applyNumberFormat="0" applyFill="0" applyBorder="0" applyAlignment="0" applyProtection="0"/>
    <xf numFmtId="0" fontId="28" fillId="0" borderId="26" applyNumberFormat="0" applyFill="0" applyAlignment="0" applyProtection="0"/>
    <xf numFmtId="4" fontId="16" fillId="8" borderId="21" applyNumberFormat="0" applyProtection="0">
      <alignment vertical="center"/>
    </xf>
    <xf numFmtId="4" fontId="17" fillId="8" borderId="21" applyNumberFormat="0" applyProtection="0">
      <alignment vertical="center"/>
    </xf>
    <xf numFmtId="4" fontId="16" fillId="8" borderId="21" applyNumberFormat="0" applyProtection="0">
      <alignment horizontal="left" vertical="center" indent="1"/>
    </xf>
    <xf numFmtId="0" fontId="16" fillId="8" borderId="21" applyNumberFormat="0" applyProtection="0">
      <alignment horizontal="left" vertical="top" indent="1"/>
    </xf>
    <xf numFmtId="4" fontId="16" fillId="9" borderId="0" applyNumberFormat="0" applyProtection="0">
      <alignment horizontal="left" vertical="center" indent="1"/>
    </xf>
    <xf numFmtId="4" fontId="18" fillId="10" borderId="21" applyNumberFormat="0" applyProtection="0">
      <alignment horizontal="right" vertical="center"/>
    </xf>
    <xf numFmtId="4" fontId="18" fillId="11" borderId="21" applyNumberFormat="0" applyProtection="0">
      <alignment horizontal="right" vertical="center"/>
    </xf>
    <xf numFmtId="4" fontId="18" fillId="12" borderId="21" applyNumberFormat="0" applyProtection="0">
      <alignment horizontal="right" vertical="center"/>
    </xf>
    <xf numFmtId="4" fontId="18" fillId="13" borderId="21" applyNumberFormat="0" applyProtection="0">
      <alignment horizontal="right" vertical="center"/>
    </xf>
    <xf numFmtId="4" fontId="18" fillId="14" borderId="21" applyNumberFormat="0" applyProtection="0">
      <alignment horizontal="right" vertical="center"/>
    </xf>
    <xf numFmtId="4" fontId="18" fillId="15" borderId="21" applyNumberFormat="0" applyProtection="0">
      <alignment horizontal="right" vertical="center"/>
    </xf>
    <xf numFmtId="4" fontId="18" fillId="16" borderId="21" applyNumberFormat="0" applyProtection="0">
      <alignment horizontal="right" vertical="center"/>
    </xf>
    <xf numFmtId="4" fontId="18" fillId="17" borderId="21" applyNumberFormat="0" applyProtection="0">
      <alignment horizontal="right" vertical="center"/>
    </xf>
    <xf numFmtId="4" fontId="18" fillId="18" borderId="21" applyNumberFormat="0" applyProtection="0">
      <alignment horizontal="right" vertical="center"/>
    </xf>
    <xf numFmtId="4" fontId="16" fillId="19" borderId="22" applyNumberFormat="0" applyProtection="0">
      <alignment horizontal="left" vertical="center" indent="1"/>
    </xf>
    <xf numFmtId="4" fontId="18" fillId="20" borderId="0" applyNumberFormat="0" applyProtection="0">
      <alignment horizontal="left" vertical="center" indent="1"/>
    </xf>
    <xf numFmtId="4" fontId="19" fillId="21" borderId="0" applyNumberFormat="0" applyProtection="0">
      <alignment horizontal="left" vertical="center" indent="1"/>
    </xf>
    <xf numFmtId="4" fontId="18" fillId="9" borderId="21" applyNumberFormat="0" applyProtection="0">
      <alignment horizontal="right" vertical="center"/>
    </xf>
    <xf numFmtId="4" fontId="18" fillId="20" borderId="0" applyNumberFormat="0" applyProtection="0">
      <alignment horizontal="left" vertical="center" indent="1"/>
    </xf>
    <xf numFmtId="4" fontId="18" fillId="9" borderId="0" applyNumberFormat="0" applyProtection="0">
      <alignment horizontal="left" vertical="center" indent="1"/>
    </xf>
    <xf numFmtId="0" fontId="13" fillId="21" borderId="21" applyNumberFormat="0" applyProtection="0">
      <alignment horizontal="left" vertical="center" indent="1"/>
    </xf>
    <xf numFmtId="0" fontId="13" fillId="21" borderId="21" applyNumberFormat="0" applyProtection="0">
      <alignment horizontal="left" vertical="top" indent="1"/>
    </xf>
    <xf numFmtId="0" fontId="13" fillId="9" borderId="21" applyNumberFormat="0" applyProtection="0">
      <alignment horizontal="left" vertical="center" indent="1"/>
    </xf>
    <xf numFmtId="0" fontId="13" fillId="9" borderId="21" applyNumberFormat="0" applyProtection="0">
      <alignment horizontal="left" vertical="top" indent="1"/>
    </xf>
    <xf numFmtId="0" fontId="13" fillId="22" borderId="21" applyNumberFormat="0" applyProtection="0">
      <alignment horizontal="left" vertical="center" indent="1"/>
    </xf>
    <xf numFmtId="0" fontId="13" fillId="22" borderId="21" applyNumberFormat="0" applyProtection="0">
      <alignment horizontal="left" vertical="top" indent="1"/>
    </xf>
    <xf numFmtId="0" fontId="13" fillId="20" borderId="21" applyNumberFormat="0" applyProtection="0">
      <alignment horizontal="left" vertical="center" indent="1"/>
    </xf>
    <xf numFmtId="0" fontId="13" fillId="20" borderId="21" applyNumberFormat="0" applyProtection="0">
      <alignment horizontal="left" vertical="top" indent="1"/>
    </xf>
    <xf numFmtId="0" fontId="13" fillId="23" borderId="23" applyNumberFormat="0">
      <protection locked="0"/>
    </xf>
    <xf numFmtId="4" fontId="18" fillId="24" borderId="21" applyNumberFormat="0" applyProtection="0">
      <alignment vertical="center"/>
    </xf>
    <xf numFmtId="4" fontId="20" fillId="24" borderId="21" applyNumberFormat="0" applyProtection="0">
      <alignment vertical="center"/>
    </xf>
    <xf numFmtId="4" fontId="18" fillId="24" borderId="21" applyNumberFormat="0" applyProtection="0">
      <alignment horizontal="left" vertical="center" indent="1"/>
    </xf>
    <xf numFmtId="0" fontId="18" fillId="24" borderId="21" applyNumberFormat="0" applyProtection="0">
      <alignment horizontal="left" vertical="top" indent="1"/>
    </xf>
    <xf numFmtId="4" fontId="18" fillId="20" borderId="21" applyNumberFormat="0" applyProtection="0">
      <alignment horizontal="right" vertical="center"/>
    </xf>
    <xf numFmtId="4" fontId="20" fillId="20" borderId="21" applyNumberFormat="0" applyProtection="0">
      <alignment horizontal="right" vertical="center"/>
    </xf>
    <xf numFmtId="4" fontId="18" fillId="9" borderId="21" applyNumberFormat="0" applyProtection="0">
      <alignment horizontal="left" vertical="center" indent="1"/>
    </xf>
    <xf numFmtId="0" fontId="18" fillId="9" borderId="21" applyNumberFormat="0" applyProtection="0">
      <alignment horizontal="left" vertical="top" indent="1"/>
    </xf>
    <xf numFmtId="4" fontId="21" fillId="25" borderId="0" applyNumberFormat="0" applyProtection="0">
      <alignment horizontal="left" vertical="center" indent="1"/>
    </xf>
    <xf numFmtId="4" fontId="22" fillId="20" borderId="21" applyNumberFormat="0" applyProtection="0">
      <alignment horizontal="right" vertical="center"/>
    </xf>
    <xf numFmtId="0" fontId="23" fillId="0" borderId="0" applyNumberFormat="0" applyFill="0" applyBorder="0" applyAlignment="0" applyProtection="0"/>
    <xf numFmtId="164" fontId="31" fillId="0" borderId="0" applyFont="0" applyFill="0" applyBorder="0" applyAlignment="0" applyProtection="0"/>
    <xf numFmtId="0" fontId="1" fillId="0" borderId="0"/>
    <xf numFmtId="0" fontId="13" fillId="0" borderId="0"/>
    <xf numFmtId="0" fontId="26" fillId="0" borderId="0" applyNumberFormat="0" applyFill="0" applyBorder="0" applyAlignment="0" applyProtection="0"/>
    <xf numFmtId="0" fontId="8" fillId="0" borderId="18" applyNumberFormat="0" applyFill="0" applyAlignment="0" applyProtection="0"/>
    <xf numFmtId="0" fontId="27" fillId="0" borderId="24" applyNumberFormat="0" applyFill="0" applyAlignment="0" applyProtection="0"/>
    <xf numFmtId="0" fontId="9" fillId="0" borderId="25" applyNumberFormat="0" applyFill="0" applyAlignment="0" applyProtection="0"/>
    <xf numFmtId="0" fontId="9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15" applyNumberFormat="0" applyAlignment="0" applyProtection="0"/>
    <xf numFmtId="0" fontId="15" fillId="3" borderId="20" applyNumberFormat="0" applyAlignment="0" applyProtection="0"/>
    <xf numFmtId="0" fontId="5" fillId="3" borderId="15" applyNumberFormat="0" applyAlignment="0" applyProtection="0"/>
    <xf numFmtId="0" fontId="7" fillId="0" borderId="17" applyNumberFormat="0" applyFill="0" applyAlignment="0" applyProtection="0"/>
    <xf numFmtId="0" fontId="6" fillId="4" borderId="16" applyNumberFormat="0" applyAlignment="0" applyProtection="0"/>
    <xf numFmtId="0" fontId="24" fillId="0" borderId="0" applyNumberFormat="0" applyFill="0" applyBorder="0" applyAlignment="0" applyProtection="0"/>
    <xf numFmtId="0" fontId="13" fillId="7" borderId="19" applyNumberFormat="0" applyFont="0" applyAlignment="0" applyProtection="0"/>
    <xf numFmtId="0" fontId="25" fillId="0" borderId="0" applyNumberFormat="0" applyFill="0" applyBorder="0" applyAlignment="0" applyProtection="0"/>
    <xf numFmtId="0" fontId="28" fillId="0" borderId="26" applyNumberFormat="0" applyFill="0" applyAlignment="0" applyProtection="0"/>
  </cellStyleXfs>
  <cellXfs count="54">
    <xf numFmtId="0" fontId="0" fillId="0" borderId="0" xfId="0"/>
    <xf numFmtId="0" fontId="3" fillId="0" borderId="5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left" vertical="center" wrapText="1"/>
    </xf>
    <xf numFmtId="0" fontId="18" fillId="9" borderId="21" xfId="53" quotePrefix="1" applyNumberFormat="1">
      <alignment horizontal="left" vertical="center" indent="1"/>
    </xf>
    <xf numFmtId="0" fontId="16" fillId="8" borderId="21" xfId="20" quotePrefix="1" applyNumberFormat="1">
      <alignment horizontal="left" vertical="center" indent="1"/>
    </xf>
    <xf numFmtId="4" fontId="16" fillId="8" borderId="21" xfId="18" applyNumberFormat="1">
      <alignment vertical="center"/>
    </xf>
    <xf numFmtId="0" fontId="16" fillId="9" borderId="0" xfId="22" quotePrefix="1" applyNumberFormat="1" applyAlignment="1">
      <alignment horizontal="left" vertical="center" indent="1"/>
    </xf>
    <xf numFmtId="4" fontId="2" fillId="0" borderId="1" xfId="0" applyNumberFormat="1" applyFont="1" applyBorder="1" applyAlignment="1">
      <alignment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4" fontId="0" fillId="0" borderId="0" xfId="0" applyNumberFormat="1"/>
    <xf numFmtId="165" fontId="18" fillId="20" borderId="21" xfId="51" applyNumberFormat="1">
      <alignment horizontal="right" vertical="center"/>
    </xf>
    <xf numFmtId="4" fontId="18" fillId="20" borderId="21" xfId="51" applyNumberFormat="1">
      <alignment horizontal="right" vertical="center"/>
    </xf>
    <xf numFmtId="0" fontId="3" fillId="26" borderId="11" xfId="0" applyFont="1" applyFill="1" applyBorder="1" applyAlignment="1">
      <alignment horizontal="center" vertical="center"/>
    </xf>
    <xf numFmtId="0" fontId="3" fillId="26" borderId="11" xfId="0" applyFont="1" applyFill="1" applyBorder="1" applyAlignment="1">
      <alignment horizontal="center" vertical="center" wrapText="1"/>
    </xf>
    <xf numFmtId="0" fontId="32" fillId="0" borderId="0" xfId="0" quotePrefix="1" applyFont="1" applyAlignment="1"/>
    <xf numFmtId="0" fontId="32" fillId="0" borderId="0" xfId="0" applyFont="1"/>
    <xf numFmtId="0" fontId="13" fillId="0" borderId="0" xfId="0" applyFont="1"/>
    <xf numFmtId="0" fontId="0" fillId="0" borderId="0" xfId="0" applyFill="1" applyAlignment="1">
      <alignment horizontal="center" wrapText="1"/>
    </xf>
    <xf numFmtId="166" fontId="18" fillId="20" borderId="21" xfId="51" applyNumberFormat="1">
      <alignment horizontal="right" vertical="center"/>
    </xf>
    <xf numFmtId="167" fontId="18" fillId="20" borderId="21" xfId="51" applyNumberFormat="1">
      <alignment horizontal="right" vertical="center"/>
    </xf>
    <xf numFmtId="0" fontId="13" fillId="21" borderId="21" xfId="39" quotePrefix="1" applyAlignment="1">
      <alignment horizontal="left" vertical="top" wrapText="1" indent="1"/>
    </xf>
    <xf numFmtId="4" fontId="0" fillId="0" borderId="0" xfId="0" applyNumberFormat="1" applyFill="1" applyAlignment="1">
      <alignment horizontal="center" wrapText="1"/>
    </xf>
    <xf numFmtId="2" fontId="0" fillId="0" borderId="0" xfId="0" applyNumberFormat="1"/>
    <xf numFmtId="4" fontId="2" fillId="0" borderId="5" xfId="58" applyNumberFormat="1" applyFont="1" applyBorder="1" applyAlignment="1">
      <alignment horizontal="right" vertical="center" wrapText="1"/>
    </xf>
    <xf numFmtId="0" fontId="13" fillId="0" borderId="0" xfId="60"/>
    <xf numFmtId="0" fontId="13" fillId="0" borderId="0" xfId="60" quotePrefix="1"/>
    <xf numFmtId="0" fontId="13" fillId="0" borderId="0" xfId="60"/>
    <xf numFmtId="0" fontId="13" fillId="0" borderId="0" xfId="60" quotePrefix="1" applyAlignment="1"/>
    <xf numFmtId="0" fontId="3" fillId="0" borderId="1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indent="1"/>
    </xf>
    <xf numFmtId="2" fontId="2" fillId="0" borderId="6" xfId="0" applyNumberFormat="1" applyFont="1" applyBorder="1" applyAlignment="1">
      <alignment horizontal="left" vertical="center" indent="1"/>
    </xf>
    <xf numFmtId="0" fontId="3" fillId="26" borderId="1" xfId="0" applyFont="1" applyFill="1" applyBorder="1" applyAlignment="1">
      <alignment horizontal="center" vertical="center" wrapText="1"/>
    </xf>
    <xf numFmtId="0" fontId="3" fillId="26" borderId="8" xfId="0" applyFont="1" applyFill="1" applyBorder="1" applyAlignment="1">
      <alignment horizontal="center" vertical="center" wrapText="1"/>
    </xf>
    <xf numFmtId="0" fontId="3" fillId="26" borderId="12" xfId="0" applyFont="1" applyFill="1" applyBorder="1" applyAlignment="1">
      <alignment horizontal="center" vertical="center" wrapText="1"/>
    </xf>
    <xf numFmtId="0" fontId="3" fillId="26" borderId="14" xfId="0" applyFont="1" applyFill="1" applyBorder="1" applyAlignment="1">
      <alignment horizontal="center" vertical="center" wrapText="1"/>
    </xf>
    <xf numFmtId="0" fontId="3" fillId="26" borderId="13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3" fillId="27" borderId="9" xfId="0" applyFont="1" applyFill="1" applyBorder="1" applyAlignment="1">
      <alignment horizontal="center" vertical="center" wrapText="1"/>
    </xf>
    <xf numFmtId="0" fontId="3" fillId="27" borderId="10" xfId="0" applyFont="1" applyFill="1" applyBorder="1" applyAlignment="1">
      <alignment horizontal="center" vertical="center" wrapText="1"/>
    </xf>
    <xf numFmtId="0" fontId="3" fillId="27" borderId="1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indent="1"/>
    </xf>
    <xf numFmtId="4" fontId="2" fillId="0" borderId="27" xfId="58" applyNumberFormat="1" applyFont="1" applyBorder="1" applyAlignment="1">
      <alignment horizontal="right" vertical="center" wrapText="1"/>
    </xf>
    <xf numFmtId="4" fontId="2" fillId="0" borderId="7" xfId="58" applyNumberFormat="1" applyFont="1" applyBorder="1" applyAlignment="1">
      <alignment horizontal="right" vertical="center" wrapText="1"/>
    </xf>
  </cellXfs>
  <cellStyles count="78">
    <cellStyle name="Bueno" xfId="6" builtinId="26" customBuiltin="1"/>
    <cellStyle name="Bueno 2" xfId="66" xr:uid="{00000000-0005-0000-0000-000001000000}"/>
    <cellStyle name="Cálculo" xfId="11" builtinId="22" customBuiltin="1"/>
    <cellStyle name="Cálculo 2" xfId="71" xr:uid="{00000000-0005-0000-0000-000003000000}"/>
    <cellStyle name="Celda de comprobación" xfId="13" builtinId="23" customBuiltin="1"/>
    <cellStyle name="Celda de comprobación 2" xfId="73" xr:uid="{00000000-0005-0000-0000-000005000000}"/>
    <cellStyle name="Celda vinculada" xfId="12" builtinId="24" customBuiltin="1"/>
    <cellStyle name="Celda vinculada 2" xfId="72" xr:uid="{00000000-0005-0000-0000-000007000000}"/>
    <cellStyle name="Encabezado 1" xfId="2" builtinId="16" customBuiltin="1"/>
    <cellStyle name="Encabezado 1 2" xfId="62" xr:uid="{00000000-0005-0000-0000-000009000000}"/>
    <cellStyle name="Encabezado 4" xfId="5" builtinId="19" customBuiltin="1"/>
    <cellStyle name="Encabezado 4 2" xfId="65" xr:uid="{00000000-0005-0000-0000-00000B000000}"/>
    <cellStyle name="Entrada" xfId="9" builtinId="20" customBuiltin="1"/>
    <cellStyle name="Entrada 2" xfId="69" xr:uid="{00000000-0005-0000-0000-00000D000000}"/>
    <cellStyle name="Incorrecto" xfId="7" builtinId="27" customBuiltin="1"/>
    <cellStyle name="Incorrecto 2" xfId="67" xr:uid="{00000000-0005-0000-0000-00000F000000}"/>
    <cellStyle name="Millares" xfId="58" builtinId="3"/>
    <cellStyle name="Neutral" xfId="8" builtinId="28" customBuiltin="1"/>
    <cellStyle name="Neutral 2" xfId="68" xr:uid="{00000000-0005-0000-0000-000012000000}"/>
    <cellStyle name="Normal" xfId="0" builtinId="0" customBuiltin="1"/>
    <cellStyle name="Normal 2" xfId="60" xr:uid="{00000000-0005-0000-0000-000014000000}"/>
    <cellStyle name="Normal 3" xfId="59" xr:uid="{00000000-0005-0000-0000-000015000000}"/>
    <cellStyle name="Notas" xfId="15" builtinId="10" customBuiltin="1"/>
    <cellStyle name="Notas 2" xfId="75" xr:uid="{00000000-0005-0000-0000-000017000000}"/>
    <cellStyle name="Salida" xfId="10" builtinId="21" customBuiltin="1"/>
    <cellStyle name="Salida 2" xfId="70" xr:uid="{00000000-0005-0000-0000-000019000000}"/>
    <cellStyle name="SAPBEXaggData" xfId="18" xr:uid="{00000000-0005-0000-0000-00001A000000}"/>
    <cellStyle name="SAPBEXaggDataEmph" xfId="19" xr:uid="{00000000-0005-0000-0000-00001B000000}"/>
    <cellStyle name="SAPBEXaggItem" xfId="20" xr:uid="{00000000-0005-0000-0000-00001C000000}"/>
    <cellStyle name="SAPBEXaggItemX" xfId="21" xr:uid="{00000000-0005-0000-0000-00001D000000}"/>
    <cellStyle name="SAPBEXchaText" xfId="22" xr:uid="{00000000-0005-0000-0000-00001E000000}"/>
    <cellStyle name="SAPBEXexcBad7" xfId="23" xr:uid="{00000000-0005-0000-0000-00001F000000}"/>
    <cellStyle name="SAPBEXexcBad8" xfId="24" xr:uid="{00000000-0005-0000-0000-000020000000}"/>
    <cellStyle name="SAPBEXexcBad9" xfId="25" xr:uid="{00000000-0005-0000-0000-000021000000}"/>
    <cellStyle name="SAPBEXexcCritical4" xfId="26" xr:uid="{00000000-0005-0000-0000-000022000000}"/>
    <cellStyle name="SAPBEXexcCritical5" xfId="27" xr:uid="{00000000-0005-0000-0000-000023000000}"/>
    <cellStyle name="SAPBEXexcCritical6" xfId="28" xr:uid="{00000000-0005-0000-0000-000024000000}"/>
    <cellStyle name="SAPBEXexcGood1" xfId="29" xr:uid="{00000000-0005-0000-0000-000025000000}"/>
    <cellStyle name="SAPBEXexcGood2" xfId="30" xr:uid="{00000000-0005-0000-0000-000026000000}"/>
    <cellStyle name="SAPBEXexcGood3" xfId="31" xr:uid="{00000000-0005-0000-0000-000027000000}"/>
    <cellStyle name="SAPBEXfilterDrill" xfId="32" xr:uid="{00000000-0005-0000-0000-000028000000}"/>
    <cellStyle name="SAPBEXfilterItem" xfId="33" xr:uid="{00000000-0005-0000-0000-000029000000}"/>
    <cellStyle name="SAPBEXfilterText" xfId="34" xr:uid="{00000000-0005-0000-0000-00002A000000}"/>
    <cellStyle name="SAPBEXformats" xfId="35" xr:uid="{00000000-0005-0000-0000-00002B000000}"/>
    <cellStyle name="SAPBEXheaderItem" xfId="36" xr:uid="{00000000-0005-0000-0000-00002C000000}"/>
    <cellStyle name="SAPBEXheaderText" xfId="37" xr:uid="{00000000-0005-0000-0000-00002D000000}"/>
    <cellStyle name="SAPBEXHLevel0" xfId="38" xr:uid="{00000000-0005-0000-0000-00002E000000}"/>
    <cellStyle name="SAPBEXHLevel0X" xfId="39" xr:uid="{00000000-0005-0000-0000-00002F000000}"/>
    <cellStyle name="SAPBEXHLevel1" xfId="40" xr:uid="{00000000-0005-0000-0000-000030000000}"/>
    <cellStyle name="SAPBEXHLevel1X" xfId="41" xr:uid="{00000000-0005-0000-0000-000031000000}"/>
    <cellStyle name="SAPBEXHLevel2" xfId="42" xr:uid="{00000000-0005-0000-0000-000032000000}"/>
    <cellStyle name="SAPBEXHLevel2X" xfId="43" xr:uid="{00000000-0005-0000-0000-000033000000}"/>
    <cellStyle name="SAPBEXHLevel3" xfId="44" xr:uid="{00000000-0005-0000-0000-000034000000}"/>
    <cellStyle name="SAPBEXHLevel3X" xfId="45" xr:uid="{00000000-0005-0000-0000-000035000000}"/>
    <cellStyle name="SAPBEXinputData" xfId="46" xr:uid="{00000000-0005-0000-0000-000036000000}"/>
    <cellStyle name="SAPBEXresData" xfId="47" xr:uid="{00000000-0005-0000-0000-000037000000}"/>
    <cellStyle name="SAPBEXresDataEmph" xfId="48" xr:uid="{00000000-0005-0000-0000-000038000000}"/>
    <cellStyle name="SAPBEXresItem" xfId="49" xr:uid="{00000000-0005-0000-0000-000039000000}"/>
    <cellStyle name="SAPBEXresItemX" xfId="50" xr:uid="{00000000-0005-0000-0000-00003A000000}"/>
    <cellStyle name="SAPBEXstdData" xfId="51" xr:uid="{00000000-0005-0000-0000-00003B000000}"/>
    <cellStyle name="SAPBEXstdDataEmph" xfId="52" xr:uid="{00000000-0005-0000-0000-00003C000000}"/>
    <cellStyle name="SAPBEXstdItem" xfId="53" xr:uid="{00000000-0005-0000-0000-00003D000000}"/>
    <cellStyle name="SAPBEXstdItemX" xfId="54" xr:uid="{00000000-0005-0000-0000-00003E000000}"/>
    <cellStyle name="SAPBEXtitle" xfId="55" xr:uid="{00000000-0005-0000-0000-00003F000000}"/>
    <cellStyle name="SAPBEXundefined" xfId="56" xr:uid="{00000000-0005-0000-0000-000040000000}"/>
    <cellStyle name="Sheet Title" xfId="57" xr:uid="{00000000-0005-0000-0000-000041000000}"/>
    <cellStyle name="Texto de advertencia" xfId="14" builtinId="11" customBuiltin="1"/>
    <cellStyle name="Texto de advertencia 2" xfId="74" xr:uid="{00000000-0005-0000-0000-000043000000}"/>
    <cellStyle name="Texto explicativo" xfId="16" builtinId="53" customBuiltin="1"/>
    <cellStyle name="Texto explicativo 2" xfId="76" xr:uid="{00000000-0005-0000-0000-000045000000}"/>
    <cellStyle name="Título" xfId="1" builtinId="15" customBuiltin="1"/>
    <cellStyle name="Título 2" xfId="3" builtinId="17" customBuiltin="1"/>
    <cellStyle name="Título 2 2" xfId="63" xr:uid="{00000000-0005-0000-0000-000048000000}"/>
    <cellStyle name="Título 3" xfId="4" builtinId="18" customBuiltin="1"/>
    <cellStyle name="Título 3 2" xfId="64" xr:uid="{00000000-0005-0000-0000-00004A000000}"/>
    <cellStyle name="Título 4" xfId="61" xr:uid="{00000000-0005-0000-0000-00004B000000}"/>
    <cellStyle name="Total" xfId="17" builtinId="25" customBuiltin="1"/>
    <cellStyle name="Total 2" xfId="77" xr:uid="{00000000-0005-0000-0000-00004D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gif"/><Relationship Id="rId2" Type="http://schemas.openxmlformats.org/officeDocument/2006/relationships/image" Target="../media/image4.gif"/><Relationship Id="rId1" Type="http://schemas.openxmlformats.org/officeDocument/2006/relationships/image" Target="../media/image3.gi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gif"/><Relationship Id="rId2" Type="http://schemas.openxmlformats.org/officeDocument/2006/relationships/image" Target="../media/image3.gif"/><Relationship Id="rId1" Type="http://schemas.openxmlformats.org/officeDocument/2006/relationships/image" Target="../media/image5.gi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gif"/><Relationship Id="rId2" Type="http://schemas.openxmlformats.org/officeDocument/2006/relationships/image" Target="../media/image3.gif"/><Relationship Id="rId1" Type="http://schemas.openxmlformats.org/officeDocument/2006/relationships/image" Target="../media/image5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166687</xdr:colOff>
      <xdr:row>1</xdr:row>
      <xdr:rowOff>71438</xdr:rowOff>
    </xdr:from>
    <xdr:to>
      <xdr:col>0</xdr:col>
      <xdr:colOff>1988344</xdr:colOff>
      <xdr:row>4</xdr:row>
      <xdr:rowOff>141710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" y="238126"/>
          <a:ext cx="1821657" cy="60605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4930775</xdr:colOff>
      <xdr:row>0</xdr:row>
      <xdr:rowOff>0</xdr:rowOff>
    </xdr:to>
    <xdr:pic macro="[1]!DesignIconClicked">
      <xdr:nvPicPr>
        <xdr:cNvPr id="2" name="BEx5OUNYMEPCQ5C55NM7UC63CO61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930775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1339850</xdr:colOff>
      <xdr:row>0</xdr:row>
      <xdr:rowOff>0</xdr:rowOff>
    </xdr:to>
    <xdr:pic macro="[1]!DesignIconClicked">
      <xdr:nvPicPr>
        <xdr:cNvPr id="6" name="BEx3HVHC130XT3F2N11S7AMD3B5C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0"/>
          <a:ext cx="133985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749300</xdr:colOff>
      <xdr:row>3</xdr:row>
      <xdr:rowOff>149225</xdr:rowOff>
    </xdr:to>
    <xdr:pic macro="[1]!DesignIconClicked">
      <xdr:nvPicPr>
        <xdr:cNvPr id="3" name="BExKQSQMUA5AMRMK0L8I5WFUD0YY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485775"/>
          <a:ext cx="74930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749300</xdr:colOff>
      <xdr:row>3</xdr:row>
      <xdr:rowOff>149225</xdr:rowOff>
    </xdr:to>
    <xdr:pic macro="[1]!DesignIconClicked">
      <xdr:nvPicPr>
        <xdr:cNvPr id="5" name="BExZMK51076MMJES002B7ZYWXXN1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485775"/>
          <a:ext cx="749300" cy="149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25400</xdr:colOff>
      <xdr:row>0</xdr:row>
      <xdr:rowOff>12700</xdr:rowOff>
    </xdr:from>
    <xdr:ext cx="50800" cy="50800"/>
    <xdr:pic macro="[1]!DesignIconClicked">
      <xdr:nvPicPr>
        <xdr:cNvPr id="307" name="BExQHGFRNRX8YDVDKHC10GVACFRH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270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9</xdr:col>
      <xdr:colOff>25400</xdr:colOff>
      <xdr:row>0</xdr:row>
      <xdr:rowOff>88900</xdr:rowOff>
    </xdr:from>
    <xdr:ext cx="50800" cy="50800"/>
    <xdr:pic macro="[1]!DesignIconClicked">
      <xdr:nvPicPr>
        <xdr:cNvPr id="308" name="BExU6VFZYFUJUFVQ2YZ2B4PXA5OP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88900"/>
          <a:ext cx="50800" cy="50800"/>
        </a:xfrm>
        <a:prstGeom prst="rect">
          <a:avLst/>
        </a:prstGeom>
      </xdr:spPr>
    </xdr:pic>
    <xdr:clientData/>
  </xdr:oneCellAnchor>
  <xdr:oneCellAnchor>
    <xdr:from>
      <xdr:col>10</xdr:col>
      <xdr:colOff>25400</xdr:colOff>
      <xdr:row>0</xdr:row>
      <xdr:rowOff>12700</xdr:rowOff>
    </xdr:from>
    <xdr:ext cx="50800" cy="50800"/>
    <xdr:pic macro="[1]!DesignIconClicked">
      <xdr:nvPicPr>
        <xdr:cNvPr id="309" name="BExGT8XEWV9EH21CTFNEOVLI4MGS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9600" y="1270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10</xdr:col>
      <xdr:colOff>25400</xdr:colOff>
      <xdr:row>0</xdr:row>
      <xdr:rowOff>88900</xdr:rowOff>
    </xdr:from>
    <xdr:ext cx="50800" cy="50800"/>
    <xdr:pic macro="[1]!DesignIconClicked">
      <xdr:nvPicPr>
        <xdr:cNvPr id="310" name="BExMPSTALXZMEN6NTKCQ7VM1Q452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9600" y="88900"/>
          <a:ext cx="50800" cy="50800"/>
        </a:xfrm>
        <a:prstGeom prst="rect">
          <a:avLst/>
        </a:prstGeom>
      </xdr:spPr>
    </xdr:pic>
    <xdr:clientData/>
  </xdr:oneCellAnchor>
  <xdr:oneCellAnchor>
    <xdr:from>
      <xdr:col>11</xdr:col>
      <xdr:colOff>30480</xdr:colOff>
      <xdr:row>0</xdr:row>
      <xdr:rowOff>12700</xdr:rowOff>
    </xdr:from>
    <xdr:ext cx="50800" cy="50800"/>
    <xdr:pic macro="[1]!DesignIconClicked">
      <xdr:nvPicPr>
        <xdr:cNvPr id="311" name="BExCT9AZGAVJLNJREC2MV5EYQ3X9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51105" y="1270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11</xdr:col>
      <xdr:colOff>30480</xdr:colOff>
      <xdr:row>0</xdr:row>
      <xdr:rowOff>88900</xdr:rowOff>
    </xdr:from>
    <xdr:ext cx="50800" cy="50800"/>
    <xdr:pic macro="[1]!DesignIconClicked">
      <xdr:nvPicPr>
        <xdr:cNvPr id="312" name="BExQHNBYF3YLZGDX1XDTX418M8IS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51105" y="88900"/>
          <a:ext cx="50800" cy="50800"/>
        </a:xfrm>
        <a:prstGeom prst="rect">
          <a:avLst/>
        </a:prstGeom>
      </xdr:spPr>
    </xdr:pic>
    <xdr:clientData/>
  </xdr:oneCellAnchor>
  <xdr:oneCellAnchor>
    <xdr:from>
      <xdr:col>12</xdr:col>
      <xdr:colOff>20320</xdr:colOff>
      <xdr:row>0</xdr:row>
      <xdr:rowOff>12700</xdr:rowOff>
    </xdr:from>
    <xdr:ext cx="50800" cy="50800"/>
    <xdr:pic macro="[1]!DesignIconClicked">
      <xdr:nvPicPr>
        <xdr:cNvPr id="313" name="BExIJ6BU9UZWJ1ORT9J1RY2NSMNF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7795" y="1270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12</xdr:col>
      <xdr:colOff>20320</xdr:colOff>
      <xdr:row>0</xdr:row>
      <xdr:rowOff>88900</xdr:rowOff>
    </xdr:from>
    <xdr:ext cx="50800" cy="50800"/>
    <xdr:pic macro="[1]!DesignIconClicked">
      <xdr:nvPicPr>
        <xdr:cNvPr id="314" name="BExY29XNRW0M9K8Q5JUD0957JFIF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7795" y="88900"/>
          <a:ext cx="50800" cy="50800"/>
        </a:xfrm>
        <a:prstGeom prst="rect">
          <a:avLst/>
        </a:prstGeom>
      </xdr:spPr>
    </xdr:pic>
    <xdr:clientData/>
  </xdr:oneCellAnchor>
  <xdr:oneCellAnchor>
    <xdr:from>
      <xdr:col>13</xdr:col>
      <xdr:colOff>25400</xdr:colOff>
      <xdr:row>0</xdr:row>
      <xdr:rowOff>12700</xdr:rowOff>
    </xdr:from>
    <xdr:ext cx="50800" cy="50800"/>
    <xdr:pic macro="[1]!DesignIconClicked">
      <xdr:nvPicPr>
        <xdr:cNvPr id="315" name="BExZUVU7XWU8N7SW83F1V1QTK2RO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5500" y="1270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13</xdr:col>
      <xdr:colOff>25400</xdr:colOff>
      <xdr:row>0</xdr:row>
      <xdr:rowOff>88900</xdr:rowOff>
    </xdr:from>
    <xdr:ext cx="50800" cy="50800"/>
    <xdr:pic macro="[1]!DesignIconClicked">
      <xdr:nvPicPr>
        <xdr:cNvPr id="316" name="BExVR3UO9TFRPDZCIUWKPK7RCOYU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5500" y="88900"/>
          <a:ext cx="50800" cy="50800"/>
        </a:xfrm>
        <a:prstGeom prst="rect">
          <a:avLst/>
        </a:prstGeom>
      </xdr:spPr>
    </xdr:pic>
    <xdr:clientData/>
  </xdr:oneCellAnchor>
  <xdr:oneCellAnchor>
    <xdr:from>
      <xdr:col>14</xdr:col>
      <xdr:colOff>27940</xdr:colOff>
      <xdr:row>0</xdr:row>
      <xdr:rowOff>12700</xdr:rowOff>
    </xdr:from>
    <xdr:ext cx="50800" cy="50800"/>
    <xdr:pic macro="[1]!DesignIconClicked">
      <xdr:nvPicPr>
        <xdr:cNvPr id="317" name="BExIPLP3D3UCN3Z5G11MPCAHB3M9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34890" y="1270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14</xdr:col>
      <xdr:colOff>27940</xdr:colOff>
      <xdr:row>0</xdr:row>
      <xdr:rowOff>88900</xdr:rowOff>
    </xdr:from>
    <xdr:ext cx="50800" cy="50800"/>
    <xdr:pic macro="[1]!DesignIconClicked">
      <xdr:nvPicPr>
        <xdr:cNvPr id="318" name="BExCWXXAVQHILJC85DV04LNMTNXP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34890" y="88900"/>
          <a:ext cx="50800" cy="50800"/>
        </a:xfrm>
        <a:prstGeom prst="rect">
          <a:avLst/>
        </a:prstGeom>
      </xdr:spPr>
    </xdr:pic>
    <xdr:clientData/>
  </xdr:oneCellAnchor>
  <xdr:oneCellAnchor>
    <xdr:from>
      <xdr:col>15</xdr:col>
      <xdr:colOff>25400</xdr:colOff>
      <xdr:row>0</xdr:row>
      <xdr:rowOff>12700</xdr:rowOff>
    </xdr:from>
    <xdr:ext cx="50800" cy="50800"/>
    <xdr:pic macro="[1]!DesignIconClicked">
      <xdr:nvPicPr>
        <xdr:cNvPr id="319" name="BEx3F8H5LOE66K26I5OFOMZTCLIH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2500" y="1270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15</xdr:col>
      <xdr:colOff>25400</xdr:colOff>
      <xdr:row>0</xdr:row>
      <xdr:rowOff>88900</xdr:rowOff>
    </xdr:from>
    <xdr:ext cx="50800" cy="50800"/>
    <xdr:pic macro="[1]!DesignIconClicked">
      <xdr:nvPicPr>
        <xdr:cNvPr id="320" name="BExIOIADEPZKDC734P8VYC3ZT8N5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2500" y="88900"/>
          <a:ext cx="50800" cy="50800"/>
        </a:xfrm>
        <a:prstGeom prst="rect">
          <a:avLst/>
        </a:prstGeom>
      </xdr:spPr>
    </xdr:pic>
    <xdr:clientData/>
  </xdr:oneCellAnchor>
  <xdr:oneCellAnchor>
    <xdr:from>
      <xdr:col>16</xdr:col>
      <xdr:colOff>22860</xdr:colOff>
      <xdr:row>0</xdr:row>
      <xdr:rowOff>12700</xdr:rowOff>
    </xdr:from>
    <xdr:ext cx="50800" cy="50800"/>
    <xdr:pic macro="[1]!DesignIconClicked">
      <xdr:nvPicPr>
        <xdr:cNvPr id="321" name="BExXYA2YF3V3VDRWH4V12BUOVLXS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30110" y="1270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16</xdr:col>
      <xdr:colOff>22860</xdr:colOff>
      <xdr:row>0</xdr:row>
      <xdr:rowOff>88900</xdr:rowOff>
    </xdr:from>
    <xdr:ext cx="50800" cy="50800"/>
    <xdr:pic macro="[1]!DesignIconClicked">
      <xdr:nvPicPr>
        <xdr:cNvPr id="322" name="BExU8RBSNJ1WNZJ8OVWJH43GIZMT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30110" y="88900"/>
          <a:ext cx="50800" cy="5080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0</xdr:row>
      <xdr:rowOff>1</xdr:rowOff>
    </xdr:from>
    <xdr:to>
      <xdr:col>7</xdr:col>
      <xdr:colOff>1289844</xdr:colOff>
      <xdr:row>100</xdr:row>
      <xdr:rowOff>1588</xdr:rowOff>
    </xdr:to>
    <xdr:pic macro="[1]!DesignIconClicked">
      <xdr:nvPicPr>
        <xdr:cNvPr id="3" name="BExQH7R0DVFTG06YKS9XWQNPUSFP" hidden="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0637500" cy="17313275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0</xdr:row>
      <xdr:rowOff>12700</xdr:rowOff>
    </xdr:from>
    <xdr:to>
      <xdr:col>0</xdr:col>
      <xdr:colOff>76200</xdr:colOff>
      <xdr:row>0</xdr:row>
      <xdr:rowOff>63500</xdr:rowOff>
    </xdr:to>
    <xdr:pic macro="[1]!DesignIconClicked">
      <xdr:nvPicPr>
        <xdr:cNvPr id="2" name="BExD6OF95GYTRZLP5DC2JEV5VFAU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0</xdr:col>
      <xdr:colOff>25400</xdr:colOff>
      <xdr:row>0</xdr:row>
      <xdr:rowOff>88900</xdr:rowOff>
    </xdr:from>
    <xdr:to>
      <xdr:col>0</xdr:col>
      <xdr:colOff>76200</xdr:colOff>
      <xdr:row>0</xdr:row>
      <xdr:rowOff>139700</xdr:rowOff>
    </xdr:to>
    <xdr:pic macro="[1]!DesignIconClicked">
      <xdr:nvPicPr>
        <xdr:cNvPr id="4" name="BExOBZCKF9U3PKU2RCJLSAWR198T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</xdr:colOff>
      <xdr:row>0</xdr:row>
      <xdr:rowOff>12700</xdr:rowOff>
    </xdr:from>
    <xdr:to>
      <xdr:col>1</xdr:col>
      <xdr:colOff>73025</xdr:colOff>
      <xdr:row>0</xdr:row>
      <xdr:rowOff>63500</xdr:rowOff>
    </xdr:to>
    <xdr:pic macro="[1]!DesignIconClicked">
      <xdr:nvPicPr>
        <xdr:cNvPr id="6" name="BExMCVOL9P3QUJAI4XLO6R8X8C30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7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</xdr:col>
      <xdr:colOff>22225</xdr:colOff>
      <xdr:row>0</xdr:row>
      <xdr:rowOff>88900</xdr:rowOff>
    </xdr:from>
    <xdr:to>
      <xdr:col>1</xdr:col>
      <xdr:colOff>73025</xdr:colOff>
      <xdr:row>0</xdr:row>
      <xdr:rowOff>139700</xdr:rowOff>
    </xdr:to>
    <xdr:pic macro="[1]!DesignIconClicked">
      <xdr:nvPicPr>
        <xdr:cNvPr id="7" name="BExMO5RXD2SJG5IEEUTN2O059MQW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7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0</xdr:row>
      <xdr:rowOff>12700</xdr:rowOff>
    </xdr:from>
    <xdr:to>
      <xdr:col>2</xdr:col>
      <xdr:colOff>76200</xdr:colOff>
      <xdr:row>0</xdr:row>
      <xdr:rowOff>63500</xdr:rowOff>
    </xdr:to>
    <xdr:pic macro="[1]!DesignIconClicked">
      <xdr:nvPicPr>
        <xdr:cNvPr id="8" name="BExW81AHO1SNGKW1ANIYDX9LQAED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936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</xdr:col>
      <xdr:colOff>25400</xdr:colOff>
      <xdr:row>0</xdr:row>
      <xdr:rowOff>88900</xdr:rowOff>
    </xdr:from>
    <xdr:to>
      <xdr:col>2</xdr:col>
      <xdr:colOff>76200</xdr:colOff>
      <xdr:row>0</xdr:row>
      <xdr:rowOff>139700</xdr:rowOff>
    </xdr:to>
    <xdr:pic macro="[1]!DesignIconClicked">
      <xdr:nvPicPr>
        <xdr:cNvPr id="10" name="BEx1R7ESBYTMJY3KAFJ3AENXXWO4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936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0</xdr:row>
      <xdr:rowOff>12700</xdr:rowOff>
    </xdr:from>
    <xdr:to>
      <xdr:col>3</xdr:col>
      <xdr:colOff>69850</xdr:colOff>
      <xdr:row>0</xdr:row>
      <xdr:rowOff>63500</xdr:rowOff>
    </xdr:to>
    <xdr:pic macro="[1]!DesignIconClicked">
      <xdr:nvPicPr>
        <xdr:cNvPr id="11" name="BExB1N2FOFH6AV08VIH99UDFZA1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19050</xdr:colOff>
      <xdr:row>0</xdr:row>
      <xdr:rowOff>88900</xdr:rowOff>
    </xdr:from>
    <xdr:to>
      <xdr:col>3</xdr:col>
      <xdr:colOff>69850</xdr:colOff>
      <xdr:row>0</xdr:row>
      <xdr:rowOff>139700</xdr:rowOff>
    </xdr:to>
    <xdr:pic macro="[1]!DesignIconClicked">
      <xdr:nvPicPr>
        <xdr:cNvPr id="12" name="BExB5G6F2XR5UXBAC6X04DYXC5JS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0</xdr:row>
      <xdr:rowOff>12700</xdr:rowOff>
    </xdr:from>
    <xdr:to>
      <xdr:col>4</xdr:col>
      <xdr:colOff>79375</xdr:colOff>
      <xdr:row>0</xdr:row>
      <xdr:rowOff>63500</xdr:rowOff>
    </xdr:to>
    <xdr:pic macro="[1]!DesignIconClicked">
      <xdr:nvPicPr>
        <xdr:cNvPr id="14" name="BExZZLRMFVN6RV6M6DEYUDIVRMD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28575</xdr:colOff>
      <xdr:row>0</xdr:row>
      <xdr:rowOff>88900</xdr:rowOff>
    </xdr:from>
    <xdr:to>
      <xdr:col>4</xdr:col>
      <xdr:colOff>79375</xdr:colOff>
      <xdr:row>0</xdr:row>
      <xdr:rowOff>139700</xdr:rowOff>
    </xdr:to>
    <xdr:pic macro="[1]!DesignIconClicked">
      <xdr:nvPicPr>
        <xdr:cNvPr id="15" name="BExBEG5JLB9OUNKJWBR5MBON46H6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5</xdr:col>
      <xdr:colOff>22225</xdr:colOff>
      <xdr:row>0</xdr:row>
      <xdr:rowOff>12700</xdr:rowOff>
    </xdr:from>
    <xdr:to>
      <xdr:col>5</xdr:col>
      <xdr:colOff>73025</xdr:colOff>
      <xdr:row>0</xdr:row>
      <xdr:rowOff>63500</xdr:rowOff>
    </xdr:to>
    <xdr:pic macro="[1]!DesignIconClicked">
      <xdr:nvPicPr>
        <xdr:cNvPr id="16" name="BExZJ7CYOFEQ9AV703MY7J4RRF3F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34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5</xdr:col>
      <xdr:colOff>22225</xdr:colOff>
      <xdr:row>0</xdr:row>
      <xdr:rowOff>88900</xdr:rowOff>
    </xdr:from>
    <xdr:to>
      <xdr:col>5</xdr:col>
      <xdr:colOff>73025</xdr:colOff>
      <xdr:row>0</xdr:row>
      <xdr:rowOff>139700</xdr:rowOff>
    </xdr:to>
    <xdr:pic macro="[1]!DesignIconClicked">
      <xdr:nvPicPr>
        <xdr:cNvPr id="18" name="BEx1V32EOSWOYV0SQ38RPZTHA8Z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34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0</xdr:row>
      <xdr:rowOff>12700</xdr:rowOff>
    </xdr:from>
    <xdr:to>
      <xdr:col>6</xdr:col>
      <xdr:colOff>79375</xdr:colOff>
      <xdr:row>0</xdr:row>
      <xdr:rowOff>63500</xdr:rowOff>
    </xdr:to>
    <xdr:pic macro="[1]!DesignIconClicked">
      <xdr:nvPicPr>
        <xdr:cNvPr id="19" name="BExXVBJBOFGCWHI8I11PLR5SSG5S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118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6</xdr:col>
      <xdr:colOff>28575</xdr:colOff>
      <xdr:row>0</xdr:row>
      <xdr:rowOff>88900</xdr:rowOff>
    </xdr:from>
    <xdr:to>
      <xdr:col>6</xdr:col>
      <xdr:colOff>79375</xdr:colOff>
      <xdr:row>0</xdr:row>
      <xdr:rowOff>139700</xdr:rowOff>
    </xdr:to>
    <xdr:pic macro="[1]!DesignIconClicked">
      <xdr:nvPicPr>
        <xdr:cNvPr id="20" name="BExGRMCAHHZ8XAPG6YAIWF25KK95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118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7</xdr:col>
      <xdr:colOff>22225</xdr:colOff>
      <xdr:row>0</xdr:row>
      <xdr:rowOff>12700</xdr:rowOff>
    </xdr:from>
    <xdr:to>
      <xdr:col>7</xdr:col>
      <xdr:colOff>73025</xdr:colOff>
      <xdr:row>0</xdr:row>
      <xdr:rowOff>63500</xdr:rowOff>
    </xdr:to>
    <xdr:pic macro="[1]!DesignIconClicked">
      <xdr:nvPicPr>
        <xdr:cNvPr id="22" name="BExMN87HBEVJPJL20A0J4A78W416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675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7</xdr:col>
      <xdr:colOff>22225</xdr:colOff>
      <xdr:row>0</xdr:row>
      <xdr:rowOff>88900</xdr:rowOff>
    </xdr:from>
    <xdr:to>
      <xdr:col>7</xdr:col>
      <xdr:colOff>73025</xdr:colOff>
      <xdr:row>0</xdr:row>
      <xdr:rowOff>139700</xdr:rowOff>
    </xdr:to>
    <xdr:pic macro="[1]!DesignIconClicked">
      <xdr:nvPicPr>
        <xdr:cNvPr id="23" name="BExONRVIGAJ63XSRE2KA3K3Q10T8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67500" y="88900"/>
          <a:ext cx="50800" cy="50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1073150</xdr:colOff>
      <xdr:row>91</xdr:row>
      <xdr:rowOff>149225</xdr:rowOff>
    </xdr:to>
    <xdr:pic macro="[1]!DesignIconClicked">
      <xdr:nvPicPr>
        <xdr:cNvPr id="2" name="BExMKGUYU4QUYCQPMYOMEGYFMVKI" hidden="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112875" cy="1488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0</xdr:row>
      <xdr:rowOff>12700</xdr:rowOff>
    </xdr:from>
    <xdr:to>
      <xdr:col>0</xdr:col>
      <xdr:colOff>76200</xdr:colOff>
      <xdr:row>0</xdr:row>
      <xdr:rowOff>63500</xdr:rowOff>
    </xdr:to>
    <xdr:pic macro="[1]!DesignIconClicked">
      <xdr:nvPicPr>
        <xdr:cNvPr id="3" name="BExU5GCG2K6XHQ91M0X71VDIE9Z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0</xdr:col>
      <xdr:colOff>25400</xdr:colOff>
      <xdr:row>0</xdr:row>
      <xdr:rowOff>88900</xdr:rowOff>
    </xdr:from>
    <xdr:to>
      <xdr:col>0</xdr:col>
      <xdr:colOff>76200</xdr:colOff>
      <xdr:row>0</xdr:row>
      <xdr:rowOff>139700</xdr:rowOff>
    </xdr:to>
    <xdr:pic macro="[1]!DesignIconClicked">
      <xdr:nvPicPr>
        <xdr:cNvPr id="4" name="BExCX3BDIFOFFH2TET2QFJSIHZN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</xdr:colOff>
      <xdr:row>0</xdr:row>
      <xdr:rowOff>12700</xdr:rowOff>
    </xdr:from>
    <xdr:to>
      <xdr:col>1</xdr:col>
      <xdr:colOff>73025</xdr:colOff>
      <xdr:row>0</xdr:row>
      <xdr:rowOff>63500</xdr:rowOff>
    </xdr:to>
    <xdr:pic macro="[1]!DesignIconClicked">
      <xdr:nvPicPr>
        <xdr:cNvPr id="6" name="BExOIM7L5O33LH0PTETBWTHUOHEZ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64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</xdr:col>
      <xdr:colOff>22225</xdr:colOff>
      <xdr:row>0</xdr:row>
      <xdr:rowOff>88900</xdr:rowOff>
    </xdr:from>
    <xdr:to>
      <xdr:col>1</xdr:col>
      <xdr:colOff>73025</xdr:colOff>
      <xdr:row>0</xdr:row>
      <xdr:rowOff>139700</xdr:rowOff>
    </xdr:to>
    <xdr:pic macro="[1]!DesignIconClicked">
      <xdr:nvPicPr>
        <xdr:cNvPr id="7" name="BEx954AVE9W89ZTCG80XFV8OZ90W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64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0</xdr:row>
      <xdr:rowOff>12700</xdr:rowOff>
    </xdr:from>
    <xdr:to>
      <xdr:col>2</xdr:col>
      <xdr:colOff>69850</xdr:colOff>
      <xdr:row>0</xdr:row>
      <xdr:rowOff>63500</xdr:rowOff>
    </xdr:to>
    <xdr:pic macro="[1]!DesignIconClicked">
      <xdr:nvPicPr>
        <xdr:cNvPr id="8" name="BEx7BNOIGYXM23BAI7IXI3UK3JD8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</xdr:col>
      <xdr:colOff>19050</xdr:colOff>
      <xdr:row>0</xdr:row>
      <xdr:rowOff>88900</xdr:rowOff>
    </xdr:from>
    <xdr:to>
      <xdr:col>2</xdr:col>
      <xdr:colOff>69850</xdr:colOff>
      <xdr:row>0</xdr:row>
      <xdr:rowOff>139700</xdr:rowOff>
    </xdr:to>
    <xdr:pic macro="[1]!DesignIconClicked">
      <xdr:nvPicPr>
        <xdr:cNvPr id="10" name="BEx3AJANX5GUS6KTU8TGD4LY6JUR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25400</xdr:colOff>
      <xdr:row>0</xdr:row>
      <xdr:rowOff>12700</xdr:rowOff>
    </xdr:from>
    <xdr:to>
      <xdr:col>3</xdr:col>
      <xdr:colOff>76200</xdr:colOff>
      <xdr:row>0</xdr:row>
      <xdr:rowOff>63500</xdr:rowOff>
    </xdr:to>
    <xdr:pic macro="[1]!DesignIconClicked">
      <xdr:nvPicPr>
        <xdr:cNvPr id="11" name="BEx1PU3S99LJX5KIT7VBE5VQS297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64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25400</xdr:colOff>
      <xdr:row>0</xdr:row>
      <xdr:rowOff>88900</xdr:rowOff>
    </xdr:from>
    <xdr:to>
      <xdr:col>3</xdr:col>
      <xdr:colOff>76200</xdr:colOff>
      <xdr:row>0</xdr:row>
      <xdr:rowOff>139700</xdr:rowOff>
    </xdr:to>
    <xdr:pic macro="[1]!DesignIconClicked">
      <xdr:nvPicPr>
        <xdr:cNvPr id="12" name="BExD1BV4TP6473VG19F7ZFXYYTJM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64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31750</xdr:colOff>
      <xdr:row>0</xdr:row>
      <xdr:rowOff>12700</xdr:rowOff>
    </xdr:from>
    <xdr:to>
      <xdr:col>4</xdr:col>
      <xdr:colOff>82550</xdr:colOff>
      <xdr:row>0</xdr:row>
      <xdr:rowOff>63500</xdr:rowOff>
    </xdr:to>
    <xdr:pic macro="[1]!DesignIconClicked">
      <xdr:nvPicPr>
        <xdr:cNvPr id="14" name="BExQ6DZOEOPJMR69OH1D68WO7LIV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06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31750</xdr:colOff>
      <xdr:row>0</xdr:row>
      <xdr:rowOff>88900</xdr:rowOff>
    </xdr:from>
    <xdr:to>
      <xdr:col>4</xdr:col>
      <xdr:colOff>82550</xdr:colOff>
      <xdr:row>0</xdr:row>
      <xdr:rowOff>139700</xdr:rowOff>
    </xdr:to>
    <xdr:pic macro="[1]!DesignIconClicked">
      <xdr:nvPicPr>
        <xdr:cNvPr id="15" name="BExD1UG2JUB2T7VMLLLWBLZU2BFY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06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0</xdr:row>
      <xdr:rowOff>12700</xdr:rowOff>
    </xdr:from>
    <xdr:to>
      <xdr:col>5</xdr:col>
      <xdr:colOff>79375</xdr:colOff>
      <xdr:row>0</xdr:row>
      <xdr:rowOff>63500</xdr:rowOff>
    </xdr:to>
    <xdr:pic macro="[1]!DesignIconClicked">
      <xdr:nvPicPr>
        <xdr:cNvPr id="16" name="BEx3T5VGXA4AYHQ192JDXLUTE0PA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728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5</xdr:col>
      <xdr:colOff>28575</xdr:colOff>
      <xdr:row>0</xdr:row>
      <xdr:rowOff>88900</xdr:rowOff>
    </xdr:from>
    <xdr:to>
      <xdr:col>5</xdr:col>
      <xdr:colOff>79375</xdr:colOff>
      <xdr:row>0</xdr:row>
      <xdr:rowOff>139700</xdr:rowOff>
    </xdr:to>
    <xdr:pic macro="[1]!DesignIconClicked">
      <xdr:nvPicPr>
        <xdr:cNvPr id="18" name="BExF39KWOZHCLBZJ0KO1Y9I07LGR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728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6</xdr:col>
      <xdr:colOff>22225</xdr:colOff>
      <xdr:row>0</xdr:row>
      <xdr:rowOff>12700</xdr:rowOff>
    </xdr:from>
    <xdr:to>
      <xdr:col>6</xdr:col>
      <xdr:colOff>73025</xdr:colOff>
      <xdr:row>0</xdr:row>
      <xdr:rowOff>63500</xdr:rowOff>
    </xdr:to>
    <xdr:pic macro="[1]!DesignIconClicked">
      <xdr:nvPicPr>
        <xdr:cNvPr id="19" name="BExZQ73YKBHYWIGR0T0IM8O6RW09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42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6</xdr:col>
      <xdr:colOff>22225</xdr:colOff>
      <xdr:row>0</xdr:row>
      <xdr:rowOff>88900</xdr:rowOff>
    </xdr:from>
    <xdr:to>
      <xdr:col>6</xdr:col>
      <xdr:colOff>73025</xdr:colOff>
      <xdr:row>0</xdr:row>
      <xdr:rowOff>139700</xdr:rowOff>
    </xdr:to>
    <xdr:pic macro="[1]!DesignIconClicked">
      <xdr:nvPicPr>
        <xdr:cNvPr id="20" name="BExZNGNNHGFUTQ1UCXRK0VANPK0Q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42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0</xdr:row>
      <xdr:rowOff>12700</xdr:rowOff>
    </xdr:from>
    <xdr:to>
      <xdr:col>7</xdr:col>
      <xdr:colOff>79375</xdr:colOff>
      <xdr:row>0</xdr:row>
      <xdr:rowOff>63500</xdr:rowOff>
    </xdr:to>
    <xdr:pic macro="[1]!DesignIconClicked">
      <xdr:nvPicPr>
        <xdr:cNvPr id="22" name="BExOES76FUO3J4S0SQW5CFDFOB0L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83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7</xdr:col>
      <xdr:colOff>28575</xdr:colOff>
      <xdr:row>0</xdr:row>
      <xdr:rowOff>88900</xdr:rowOff>
    </xdr:from>
    <xdr:to>
      <xdr:col>7</xdr:col>
      <xdr:colOff>79375</xdr:colOff>
      <xdr:row>0</xdr:row>
      <xdr:rowOff>139700</xdr:rowOff>
    </xdr:to>
    <xdr:pic macro="[1]!DesignIconClicked">
      <xdr:nvPicPr>
        <xdr:cNvPr id="23" name="BExQ8JGKCFML0LP0CMF0NX441K5K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8300" y="88900"/>
          <a:ext cx="50800" cy="50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1120775</xdr:colOff>
      <xdr:row>3</xdr:row>
      <xdr:rowOff>149225</xdr:rowOff>
    </xdr:to>
    <xdr:pic macro="[1]!DesignIconClicked">
      <xdr:nvPicPr>
        <xdr:cNvPr id="2" name="BExZVPNPGOKFNQHQF98V5WO0ZNCR" hidden="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417175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0</xdr:row>
      <xdr:rowOff>12700</xdr:rowOff>
    </xdr:from>
    <xdr:to>
      <xdr:col>0</xdr:col>
      <xdr:colOff>76200</xdr:colOff>
      <xdr:row>0</xdr:row>
      <xdr:rowOff>63500</xdr:rowOff>
    </xdr:to>
    <xdr:pic macro="[1]!DesignIconClicked">
      <xdr:nvPicPr>
        <xdr:cNvPr id="3" name="BExU2JR1N471ZQ48BROTRN6PY24P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0</xdr:col>
      <xdr:colOff>25400</xdr:colOff>
      <xdr:row>0</xdr:row>
      <xdr:rowOff>88900</xdr:rowOff>
    </xdr:from>
    <xdr:to>
      <xdr:col>0</xdr:col>
      <xdr:colOff>76200</xdr:colOff>
      <xdr:row>0</xdr:row>
      <xdr:rowOff>139700</xdr:rowOff>
    </xdr:to>
    <xdr:pic macro="[1]!DesignIconClicked">
      <xdr:nvPicPr>
        <xdr:cNvPr id="4" name="BEx1VGUQ3XQSJAB1YXN7QOQBYB7X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0</xdr:row>
      <xdr:rowOff>12700</xdr:rowOff>
    </xdr:from>
    <xdr:to>
      <xdr:col>1</xdr:col>
      <xdr:colOff>79375</xdr:colOff>
      <xdr:row>0</xdr:row>
      <xdr:rowOff>63500</xdr:rowOff>
    </xdr:to>
    <xdr:pic macro="[1]!DesignIconClicked">
      <xdr:nvPicPr>
        <xdr:cNvPr id="6" name="BExMC5LVZTGI2FR94BPVFV6RZT2T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61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</xdr:col>
      <xdr:colOff>28575</xdr:colOff>
      <xdr:row>0</xdr:row>
      <xdr:rowOff>88900</xdr:rowOff>
    </xdr:from>
    <xdr:to>
      <xdr:col>1</xdr:col>
      <xdr:colOff>79375</xdr:colOff>
      <xdr:row>0</xdr:row>
      <xdr:rowOff>139700</xdr:rowOff>
    </xdr:to>
    <xdr:pic macro="[1]!DesignIconClicked">
      <xdr:nvPicPr>
        <xdr:cNvPr id="7" name="BEx5GWAWOBLTBF7XOOFRFYFSKXXA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61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0</xdr:row>
      <xdr:rowOff>12700</xdr:rowOff>
    </xdr:from>
    <xdr:to>
      <xdr:col>2</xdr:col>
      <xdr:colOff>76200</xdr:colOff>
      <xdr:row>0</xdr:row>
      <xdr:rowOff>63500</xdr:rowOff>
    </xdr:to>
    <xdr:pic macro="[1]!DesignIconClicked">
      <xdr:nvPicPr>
        <xdr:cNvPr id="8" name="BEx7FYBSFHCTY4CX6XYLSTAEXOJI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83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</xdr:col>
      <xdr:colOff>25400</xdr:colOff>
      <xdr:row>0</xdr:row>
      <xdr:rowOff>88900</xdr:rowOff>
    </xdr:from>
    <xdr:to>
      <xdr:col>2</xdr:col>
      <xdr:colOff>76200</xdr:colOff>
      <xdr:row>0</xdr:row>
      <xdr:rowOff>139700</xdr:rowOff>
    </xdr:to>
    <xdr:pic macro="[1]!DesignIconClicked">
      <xdr:nvPicPr>
        <xdr:cNvPr id="10" name="BExTWZEJC7G4MNKOF8MSZBPC5MGR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83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25400</xdr:colOff>
      <xdr:row>0</xdr:row>
      <xdr:rowOff>12700</xdr:rowOff>
    </xdr:from>
    <xdr:to>
      <xdr:col>3</xdr:col>
      <xdr:colOff>76200</xdr:colOff>
      <xdr:row>0</xdr:row>
      <xdr:rowOff>63500</xdr:rowOff>
    </xdr:to>
    <xdr:pic macro="[1]!DesignIconClicked">
      <xdr:nvPicPr>
        <xdr:cNvPr id="11" name="BExOBSGJJ7VE0HCA8J0VX6MUAF0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71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25400</xdr:colOff>
      <xdr:row>0</xdr:row>
      <xdr:rowOff>88900</xdr:rowOff>
    </xdr:from>
    <xdr:to>
      <xdr:col>3</xdr:col>
      <xdr:colOff>76200</xdr:colOff>
      <xdr:row>0</xdr:row>
      <xdr:rowOff>139700</xdr:rowOff>
    </xdr:to>
    <xdr:pic macro="[1]!DesignIconClicked">
      <xdr:nvPicPr>
        <xdr:cNvPr id="12" name="BExIKXPS440T49WY2YUUPBRN7G1Z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71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25400</xdr:colOff>
      <xdr:row>0</xdr:row>
      <xdr:rowOff>12700</xdr:rowOff>
    </xdr:from>
    <xdr:to>
      <xdr:col>4</xdr:col>
      <xdr:colOff>76200</xdr:colOff>
      <xdr:row>0</xdr:row>
      <xdr:rowOff>63500</xdr:rowOff>
    </xdr:to>
    <xdr:pic macro="[1]!DesignIconClicked">
      <xdr:nvPicPr>
        <xdr:cNvPr id="14" name="BExB9U9PELGZU41ZL1JHR32RHZG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2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25400</xdr:colOff>
      <xdr:row>0</xdr:row>
      <xdr:rowOff>88900</xdr:rowOff>
    </xdr:from>
    <xdr:to>
      <xdr:col>4</xdr:col>
      <xdr:colOff>76200</xdr:colOff>
      <xdr:row>0</xdr:row>
      <xdr:rowOff>139700</xdr:rowOff>
    </xdr:to>
    <xdr:pic macro="[1]!DesignIconClicked">
      <xdr:nvPicPr>
        <xdr:cNvPr id="15" name="BEx5G7VN8T2SBJZ12RVFU1O02WGI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2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5</xdr:col>
      <xdr:colOff>25400</xdr:colOff>
      <xdr:row>0</xdr:row>
      <xdr:rowOff>12700</xdr:rowOff>
    </xdr:from>
    <xdr:to>
      <xdr:col>5</xdr:col>
      <xdr:colOff>76200</xdr:colOff>
      <xdr:row>0</xdr:row>
      <xdr:rowOff>63500</xdr:rowOff>
    </xdr:to>
    <xdr:pic macro="[1]!DesignIconClicked">
      <xdr:nvPicPr>
        <xdr:cNvPr id="16" name="BExCZA4VKVER7QVUZ1QEYN1PJ8VW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69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5</xdr:col>
      <xdr:colOff>25400</xdr:colOff>
      <xdr:row>0</xdr:row>
      <xdr:rowOff>88900</xdr:rowOff>
    </xdr:from>
    <xdr:to>
      <xdr:col>5</xdr:col>
      <xdr:colOff>76200</xdr:colOff>
      <xdr:row>0</xdr:row>
      <xdr:rowOff>139700</xdr:rowOff>
    </xdr:to>
    <xdr:pic macro="[1]!DesignIconClicked">
      <xdr:nvPicPr>
        <xdr:cNvPr id="18" name="BEx93SYAJ7NWNLWX2GSMG3M739A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69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0</xdr:row>
      <xdr:rowOff>12700</xdr:rowOff>
    </xdr:from>
    <xdr:to>
      <xdr:col>6</xdr:col>
      <xdr:colOff>76200</xdr:colOff>
      <xdr:row>0</xdr:row>
      <xdr:rowOff>63500</xdr:rowOff>
    </xdr:to>
    <xdr:pic macro="[1]!DesignIconClicked">
      <xdr:nvPicPr>
        <xdr:cNvPr id="19" name="BExEVGM13FA33A6SWO96NLJKFPWZ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18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6</xdr:col>
      <xdr:colOff>25400</xdr:colOff>
      <xdr:row>0</xdr:row>
      <xdr:rowOff>88900</xdr:rowOff>
    </xdr:from>
    <xdr:to>
      <xdr:col>6</xdr:col>
      <xdr:colOff>76200</xdr:colOff>
      <xdr:row>0</xdr:row>
      <xdr:rowOff>139700</xdr:rowOff>
    </xdr:to>
    <xdr:pic macro="[1]!DesignIconClicked">
      <xdr:nvPicPr>
        <xdr:cNvPr id="20" name="BEx5DY28DMS86OGWBRY9Q9A8HK5H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1800" y="88900"/>
          <a:ext cx="50800" cy="50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0"/>
  <sheetViews>
    <sheetView showGridLines="0" tabSelected="1" zoomScale="80" zoomScaleNormal="80" workbookViewId="0">
      <pane ySplit="8" topLeftCell="A9" activePane="bottomLeft" state="frozen"/>
      <selection activeCell="A2" sqref="A2"/>
      <selection pane="bottomLeft"/>
    </sheetView>
  </sheetViews>
  <sheetFormatPr baseColWidth="10" defaultColWidth="11.42578125" defaultRowHeight="12.75" x14ac:dyDescent="0.2"/>
  <cols>
    <col min="1" max="1" width="78.140625" customWidth="1"/>
    <col min="2" max="2" width="20.85546875" bestFit="1" customWidth="1"/>
    <col min="3" max="3" width="20" bestFit="1" customWidth="1"/>
    <col min="4" max="4" width="20.140625" bestFit="1" customWidth="1"/>
    <col min="5" max="5" width="20.5703125" bestFit="1" customWidth="1"/>
    <col min="6" max="6" width="19.85546875" bestFit="1" customWidth="1"/>
    <col min="7" max="7" width="17.28515625" bestFit="1" customWidth="1"/>
    <col min="8" max="8" width="17" bestFit="1" customWidth="1"/>
    <col min="9" max="9" width="11.85546875" bestFit="1" customWidth="1"/>
  </cols>
  <sheetData>
    <row r="1" spans="1:9" s="18" customFormat="1" ht="5.25" customHeight="1" thickBot="1" x14ac:dyDescent="0.25">
      <c r="A1" s="17"/>
      <c r="C1" s="17"/>
      <c r="D1" s="17"/>
    </row>
    <row r="2" spans="1:9" ht="15.75" x14ac:dyDescent="0.2">
      <c r="A2" s="39" t="s">
        <v>135</v>
      </c>
      <c r="B2" s="40"/>
      <c r="C2" s="40"/>
      <c r="D2" s="40"/>
      <c r="E2" s="40"/>
      <c r="F2" s="40"/>
      <c r="G2" s="41"/>
    </row>
    <row r="3" spans="1:9" x14ac:dyDescent="0.2">
      <c r="A3" s="42" t="s">
        <v>7</v>
      </c>
      <c r="B3" s="43"/>
      <c r="C3" s="43"/>
      <c r="D3" s="43"/>
      <c r="E3" s="43"/>
      <c r="F3" s="43"/>
      <c r="G3" s="44"/>
    </row>
    <row r="4" spans="1:9" x14ac:dyDescent="0.2">
      <c r="A4" s="42" t="s">
        <v>11</v>
      </c>
      <c r="B4" s="43"/>
      <c r="C4" s="43"/>
      <c r="D4" s="43"/>
      <c r="E4" s="43"/>
      <c r="F4" s="43"/>
      <c r="G4" s="44"/>
    </row>
    <row r="5" spans="1:9" ht="21.75" customHeight="1" x14ac:dyDescent="0.2">
      <c r="A5" s="48" t="s">
        <v>164</v>
      </c>
      <c r="B5" s="49"/>
      <c r="C5" s="49"/>
      <c r="D5" s="49"/>
      <c r="E5" s="49"/>
      <c r="F5" s="49"/>
      <c r="G5" s="50"/>
    </row>
    <row r="6" spans="1:9" ht="13.5" thickBot="1" x14ac:dyDescent="0.25">
      <c r="A6" s="45" t="s">
        <v>0</v>
      </c>
      <c r="B6" s="46"/>
      <c r="C6" s="46"/>
      <c r="D6" s="46"/>
      <c r="E6" s="46"/>
      <c r="F6" s="46"/>
      <c r="G6" s="47"/>
    </row>
    <row r="7" spans="1:9" ht="13.5" thickBot="1" x14ac:dyDescent="0.25">
      <c r="A7" s="34" t="s">
        <v>1</v>
      </c>
      <c r="B7" s="36" t="s">
        <v>8</v>
      </c>
      <c r="C7" s="37"/>
      <c r="D7" s="37"/>
      <c r="E7" s="37"/>
      <c r="F7" s="38"/>
      <c r="G7" s="34" t="s">
        <v>9</v>
      </c>
      <c r="H7" s="20"/>
      <c r="I7" s="20"/>
    </row>
    <row r="8" spans="1:9" ht="24.75" thickBot="1" x14ac:dyDescent="0.25">
      <c r="A8" s="35"/>
      <c r="B8" s="15" t="s">
        <v>2</v>
      </c>
      <c r="C8" s="16" t="s">
        <v>5</v>
      </c>
      <c r="D8" s="16" t="s">
        <v>6</v>
      </c>
      <c r="E8" s="16" t="s">
        <v>3</v>
      </c>
      <c r="F8" s="16" t="s">
        <v>4</v>
      </c>
      <c r="G8" s="35"/>
      <c r="H8" s="20"/>
      <c r="I8" s="20"/>
    </row>
    <row r="9" spans="1:9" x14ac:dyDescent="0.2">
      <c r="A9" s="31"/>
      <c r="B9" s="8"/>
      <c r="C9" s="8"/>
      <c r="D9" s="8"/>
      <c r="E9" s="8"/>
      <c r="F9" s="8"/>
      <c r="G9" s="8"/>
      <c r="H9" s="20"/>
      <c r="I9" s="20"/>
    </row>
    <row r="10" spans="1:9" x14ac:dyDescent="0.2">
      <c r="A10" s="1" t="s">
        <v>12</v>
      </c>
      <c r="B10" s="10">
        <v>36374389276</v>
      </c>
      <c r="C10" s="10">
        <v>-1271272072.0200005</v>
      </c>
      <c r="D10" s="10">
        <v>7429345514.9800005</v>
      </c>
      <c r="E10" s="10">
        <v>7429345514.9800005</v>
      </c>
      <c r="F10" s="10">
        <v>6586410038.960001</v>
      </c>
      <c r="G10" s="10">
        <v>0</v>
      </c>
      <c r="H10" s="24"/>
      <c r="I10" s="20"/>
    </row>
    <row r="11" spans="1:9" x14ac:dyDescent="0.2">
      <c r="A11" s="32" t="s">
        <v>20</v>
      </c>
      <c r="B11" s="26">
        <v>899992957</v>
      </c>
      <c r="C11" s="26">
        <v>0</v>
      </c>
      <c r="D11" s="26">
        <v>251278810</v>
      </c>
      <c r="E11" s="26">
        <v>251278810</v>
      </c>
      <c r="F11" s="26">
        <v>251278810</v>
      </c>
      <c r="G11" s="26">
        <v>0</v>
      </c>
      <c r="H11" s="20"/>
      <c r="I11" s="20"/>
    </row>
    <row r="12" spans="1:9" x14ac:dyDescent="0.2">
      <c r="A12" s="32" t="s">
        <v>21</v>
      </c>
      <c r="B12" s="26">
        <v>1481750378</v>
      </c>
      <c r="C12" s="26">
        <v>-16866175.27</v>
      </c>
      <c r="D12" s="26">
        <v>353571412.73000002</v>
      </c>
      <c r="E12" s="26">
        <v>353571412.73000002</v>
      </c>
      <c r="F12" s="26">
        <v>353571412.73000002</v>
      </c>
      <c r="G12" s="26">
        <v>0</v>
      </c>
      <c r="H12" s="20"/>
      <c r="I12" s="20"/>
    </row>
    <row r="13" spans="1:9" x14ac:dyDescent="0.2">
      <c r="A13" s="32" t="s">
        <v>17</v>
      </c>
      <c r="B13" s="26">
        <v>87476814</v>
      </c>
      <c r="C13" s="26">
        <v>-6353982.3899999997</v>
      </c>
      <c r="D13" s="26">
        <v>13755243.609999999</v>
      </c>
      <c r="E13" s="26">
        <v>13755243.609999999</v>
      </c>
      <c r="F13" s="26">
        <v>8547107.9299999997</v>
      </c>
      <c r="G13" s="26">
        <v>0</v>
      </c>
      <c r="H13" s="20"/>
      <c r="I13" s="20"/>
    </row>
    <row r="14" spans="1:9" x14ac:dyDescent="0.2">
      <c r="A14" s="32" t="s">
        <v>138</v>
      </c>
      <c r="B14" s="26">
        <v>109353738</v>
      </c>
      <c r="C14" s="26">
        <v>-6240754.9699999997</v>
      </c>
      <c r="D14" s="26">
        <v>19006659.030000001</v>
      </c>
      <c r="E14" s="26">
        <v>19006659.030000001</v>
      </c>
      <c r="F14" s="26">
        <v>12242263.289999999</v>
      </c>
      <c r="G14" s="26">
        <v>0</v>
      </c>
      <c r="H14" s="20"/>
      <c r="I14" s="20"/>
    </row>
    <row r="15" spans="1:9" x14ac:dyDescent="0.2">
      <c r="A15" s="32" t="s">
        <v>22</v>
      </c>
      <c r="B15" s="26">
        <v>69232280</v>
      </c>
      <c r="C15" s="26">
        <v>-4156717.58</v>
      </c>
      <c r="D15" s="26">
        <v>13289877.42</v>
      </c>
      <c r="E15" s="26">
        <v>13289877.42</v>
      </c>
      <c r="F15" s="26">
        <v>5235065.6100000003</v>
      </c>
      <c r="G15" s="26">
        <v>0</v>
      </c>
      <c r="H15" s="20"/>
      <c r="I15" s="20"/>
    </row>
    <row r="16" spans="1:9" x14ac:dyDescent="0.2">
      <c r="A16" s="32" t="s">
        <v>23</v>
      </c>
      <c r="B16" s="26">
        <v>843274492</v>
      </c>
      <c r="C16" s="26">
        <v>-89668001.069999993</v>
      </c>
      <c r="D16" s="26">
        <v>105391596.93000001</v>
      </c>
      <c r="E16" s="26">
        <v>105391596.93000001</v>
      </c>
      <c r="F16" s="26">
        <v>69549151.689999998</v>
      </c>
      <c r="G16" s="26">
        <v>0</v>
      </c>
      <c r="H16" s="20"/>
      <c r="I16" s="20"/>
    </row>
    <row r="17" spans="1:9" x14ac:dyDescent="0.2">
      <c r="A17" s="32" t="s">
        <v>24</v>
      </c>
      <c r="B17" s="26">
        <v>1458132586</v>
      </c>
      <c r="C17" s="26">
        <v>-291891553.69</v>
      </c>
      <c r="D17" s="26">
        <v>240049377.31</v>
      </c>
      <c r="E17" s="26">
        <v>240049377.31</v>
      </c>
      <c r="F17" s="26">
        <v>175721598.16999999</v>
      </c>
      <c r="G17" s="26">
        <v>0</v>
      </c>
      <c r="H17" s="20"/>
      <c r="I17" s="20"/>
    </row>
    <row r="18" spans="1:9" x14ac:dyDescent="0.2">
      <c r="A18" s="32" t="s">
        <v>25</v>
      </c>
      <c r="B18" s="26">
        <v>463216073</v>
      </c>
      <c r="C18" s="26">
        <v>418124984.60000002</v>
      </c>
      <c r="D18" s="26">
        <v>498674594.60000002</v>
      </c>
      <c r="E18" s="26">
        <v>498674594.60000002</v>
      </c>
      <c r="F18" s="26">
        <v>480685333.79000002</v>
      </c>
      <c r="G18" s="26">
        <v>0</v>
      </c>
      <c r="H18" s="20"/>
      <c r="I18" s="20"/>
    </row>
    <row r="19" spans="1:9" x14ac:dyDescent="0.2">
      <c r="A19" s="32" t="s">
        <v>26</v>
      </c>
      <c r="B19" s="26">
        <v>818708836</v>
      </c>
      <c r="C19" s="26">
        <v>-128313250.51000001</v>
      </c>
      <c r="D19" s="26">
        <v>85293487.489999995</v>
      </c>
      <c r="E19" s="26">
        <v>85293487.489999995</v>
      </c>
      <c r="F19" s="26">
        <v>77058615.030000001</v>
      </c>
      <c r="G19" s="26">
        <v>0</v>
      </c>
      <c r="H19" s="20"/>
      <c r="I19" s="20"/>
    </row>
    <row r="20" spans="1:9" x14ac:dyDescent="0.2">
      <c r="A20" s="32" t="s">
        <v>27</v>
      </c>
      <c r="B20" s="26">
        <v>184870745</v>
      </c>
      <c r="C20" s="26">
        <v>-22169227.510000002</v>
      </c>
      <c r="D20" s="26">
        <v>22992008.489999998</v>
      </c>
      <c r="E20" s="26">
        <v>22992008.489999998</v>
      </c>
      <c r="F20" s="26">
        <v>17386902.510000002</v>
      </c>
      <c r="G20" s="26">
        <v>0</v>
      </c>
      <c r="H20" s="20"/>
      <c r="I20" s="20"/>
    </row>
    <row r="21" spans="1:9" x14ac:dyDescent="0.2">
      <c r="A21" s="32" t="s">
        <v>28</v>
      </c>
      <c r="B21" s="26">
        <v>210517923</v>
      </c>
      <c r="C21" s="26">
        <v>-13854518.25</v>
      </c>
      <c r="D21" s="26">
        <v>22319465.75</v>
      </c>
      <c r="E21" s="26">
        <v>22319465.75</v>
      </c>
      <c r="F21" s="26">
        <v>14255948.85</v>
      </c>
      <c r="G21" s="26">
        <v>0</v>
      </c>
      <c r="H21" s="20"/>
      <c r="I21" s="20"/>
    </row>
    <row r="22" spans="1:9" x14ac:dyDescent="0.2">
      <c r="A22" s="32" t="s">
        <v>29</v>
      </c>
      <c r="B22" s="26">
        <v>6444386613</v>
      </c>
      <c r="C22" s="26">
        <v>-82061659.310000002</v>
      </c>
      <c r="D22" s="26">
        <v>889535138.69000006</v>
      </c>
      <c r="E22" s="26">
        <v>889535138.69000006</v>
      </c>
      <c r="F22" s="26">
        <v>600723141.5</v>
      </c>
      <c r="G22" s="26">
        <v>0</v>
      </c>
      <c r="H22" s="20"/>
      <c r="I22" s="20"/>
    </row>
    <row r="23" spans="1:9" x14ac:dyDescent="0.2">
      <c r="A23" s="32" t="s">
        <v>30</v>
      </c>
      <c r="B23" s="26">
        <v>34676702</v>
      </c>
      <c r="C23" s="26">
        <v>-1560734.02</v>
      </c>
      <c r="D23" s="26">
        <v>4468476.9800000004</v>
      </c>
      <c r="E23" s="26">
        <v>4468476.9800000004</v>
      </c>
      <c r="F23" s="26">
        <v>2608378.59</v>
      </c>
      <c r="G23" s="26">
        <v>0</v>
      </c>
      <c r="H23" s="20"/>
      <c r="I23" s="20"/>
    </row>
    <row r="24" spans="1:9" x14ac:dyDescent="0.2">
      <c r="A24" s="32" t="s">
        <v>31</v>
      </c>
      <c r="B24" s="26">
        <v>4076246260</v>
      </c>
      <c r="C24" s="26">
        <v>-705004460.97000003</v>
      </c>
      <c r="D24" s="26">
        <v>750909423.02999997</v>
      </c>
      <c r="E24" s="26">
        <v>750909423.02999997</v>
      </c>
      <c r="F24" s="26">
        <v>574020928.75999999</v>
      </c>
      <c r="G24" s="26">
        <v>0</v>
      </c>
      <c r="H24" s="20"/>
      <c r="I24" s="20"/>
    </row>
    <row r="25" spans="1:9" x14ac:dyDescent="0.2">
      <c r="A25" s="32" t="s">
        <v>139</v>
      </c>
      <c r="B25" s="26">
        <v>1344028319</v>
      </c>
      <c r="C25" s="26">
        <v>0</v>
      </c>
      <c r="D25" s="26">
        <v>336007077</v>
      </c>
      <c r="E25" s="26">
        <v>336007077</v>
      </c>
      <c r="F25" s="26">
        <v>336007077</v>
      </c>
      <c r="G25" s="26">
        <v>0</v>
      </c>
      <c r="H25" s="20"/>
      <c r="I25" s="20"/>
    </row>
    <row r="26" spans="1:9" x14ac:dyDescent="0.2">
      <c r="A26" s="32" t="s">
        <v>140</v>
      </c>
      <c r="B26" s="26">
        <v>120736170</v>
      </c>
      <c r="C26" s="26">
        <v>-9212537.6400000006</v>
      </c>
      <c r="D26" s="26">
        <v>21777903.359999999</v>
      </c>
      <c r="E26" s="26">
        <v>21777903.359999999</v>
      </c>
      <c r="F26" s="26">
        <v>14960755.210000001</v>
      </c>
      <c r="G26" s="26">
        <v>0</v>
      </c>
      <c r="H26" s="20"/>
      <c r="I26" s="20"/>
    </row>
    <row r="27" spans="1:9" x14ac:dyDescent="0.2">
      <c r="A27" s="32" t="s">
        <v>32</v>
      </c>
      <c r="B27" s="26">
        <v>117597536</v>
      </c>
      <c r="C27" s="26">
        <v>-2443546.2799999998</v>
      </c>
      <c r="D27" s="26">
        <v>23904670.719999999</v>
      </c>
      <c r="E27" s="26">
        <v>23904670.719999999</v>
      </c>
      <c r="F27" s="26">
        <v>14250351.029999999</v>
      </c>
      <c r="G27" s="26">
        <v>0</v>
      </c>
      <c r="H27" s="20"/>
      <c r="I27" s="20"/>
    </row>
    <row r="28" spans="1:9" x14ac:dyDescent="0.2">
      <c r="A28" s="32" t="s">
        <v>141</v>
      </c>
      <c r="B28" s="26">
        <v>160127170</v>
      </c>
      <c r="C28" s="26">
        <v>-24783206.210000001</v>
      </c>
      <c r="D28" s="26">
        <v>12691669.789999999</v>
      </c>
      <c r="E28" s="26">
        <v>12691669.789999999</v>
      </c>
      <c r="F28" s="26">
        <v>8094062.5199999996</v>
      </c>
      <c r="G28" s="26">
        <v>0</v>
      </c>
      <c r="H28" s="20"/>
      <c r="I28" s="20"/>
    </row>
    <row r="29" spans="1:9" x14ac:dyDescent="0.2">
      <c r="A29" s="32" t="s">
        <v>33</v>
      </c>
      <c r="B29" s="26">
        <v>210587069</v>
      </c>
      <c r="C29" s="26">
        <v>-15214904.49</v>
      </c>
      <c r="D29" s="26">
        <v>30800848.510000002</v>
      </c>
      <c r="E29" s="26">
        <v>30800848.510000002</v>
      </c>
      <c r="F29" s="26">
        <v>21603016.34</v>
      </c>
      <c r="G29" s="26">
        <v>0</v>
      </c>
      <c r="H29" s="20"/>
      <c r="I29" s="20"/>
    </row>
    <row r="30" spans="1:9" x14ac:dyDescent="0.2">
      <c r="A30" s="32" t="s">
        <v>80</v>
      </c>
      <c r="B30" s="26">
        <v>1013494433</v>
      </c>
      <c r="C30" s="26">
        <v>38024810.869999997</v>
      </c>
      <c r="D30" s="26">
        <v>38024810.869999997</v>
      </c>
      <c r="E30" s="26">
        <v>38024810.869999997</v>
      </c>
      <c r="F30" s="26">
        <v>38024810.869999997</v>
      </c>
      <c r="G30" s="26">
        <v>0</v>
      </c>
      <c r="H30" s="20"/>
      <c r="I30" s="20"/>
    </row>
    <row r="31" spans="1:9" x14ac:dyDescent="0.2">
      <c r="A31" s="32" t="s">
        <v>34</v>
      </c>
      <c r="B31" s="26">
        <v>6819210437</v>
      </c>
      <c r="C31" s="26">
        <v>73521421</v>
      </c>
      <c r="D31" s="26">
        <v>1760677933</v>
      </c>
      <c r="E31" s="26">
        <v>1760677933</v>
      </c>
      <c r="F31" s="26">
        <v>1760677933</v>
      </c>
      <c r="G31" s="26">
        <v>0</v>
      </c>
      <c r="H31" s="20"/>
      <c r="I31" s="20"/>
    </row>
    <row r="32" spans="1:9" x14ac:dyDescent="0.2">
      <c r="A32" s="32" t="s">
        <v>35</v>
      </c>
      <c r="B32" s="26">
        <v>122986672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0"/>
      <c r="I32" s="20"/>
    </row>
    <row r="33" spans="1:9" x14ac:dyDescent="0.2">
      <c r="A33" s="32" t="s">
        <v>36</v>
      </c>
      <c r="B33" s="26">
        <v>734096141</v>
      </c>
      <c r="C33" s="26">
        <v>-79894222.25</v>
      </c>
      <c r="D33" s="26">
        <v>64998613.75</v>
      </c>
      <c r="E33" s="26">
        <v>64998613.75</v>
      </c>
      <c r="F33" s="26">
        <v>64387204.340000004</v>
      </c>
      <c r="G33" s="26">
        <v>0</v>
      </c>
      <c r="H33" s="20"/>
      <c r="I33" s="20"/>
    </row>
    <row r="34" spans="1:9" x14ac:dyDescent="0.2">
      <c r="A34" s="32" t="s">
        <v>38</v>
      </c>
      <c r="B34" s="26">
        <v>44360053</v>
      </c>
      <c r="C34" s="26">
        <v>-1714504.4</v>
      </c>
      <c r="D34" s="26">
        <v>8821057.5999999996</v>
      </c>
      <c r="E34" s="26">
        <v>8821057.5999999996</v>
      </c>
      <c r="F34" s="26">
        <v>5628698.6399999997</v>
      </c>
      <c r="G34" s="26">
        <v>0</v>
      </c>
      <c r="H34" s="20"/>
      <c r="I34" s="20"/>
    </row>
    <row r="35" spans="1:9" x14ac:dyDescent="0.2">
      <c r="A35" s="32" t="s">
        <v>39</v>
      </c>
      <c r="B35" s="26">
        <v>79635499</v>
      </c>
      <c r="C35" s="26">
        <v>890785.65</v>
      </c>
      <c r="D35" s="26">
        <v>5778954.6500000004</v>
      </c>
      <c r="E35" s="26">
        <v>5778954.6500000004</v>
      </c>
      <c r="F35" s="26">
        <v>2244215.5699999998</v>
      </c>
      <c r="G35" s="26">
        <v>0</v>
      </c>
      <c r="H35" s="20"/>
      <c r="I35" s="20"/>
    </row>
    <row r="36" spans="1:9" x14ac:dyDescent="0.2">
      <c r="A36" s="32" t="s">
        <v>40</v>
      </c>
      <c r="B36" s="26">
        <v>71496597</v>
      </c>
      <c r="C36" s="26">
        <v>-6305542.5499999998</v>
      </c>
      <c r="D36" s="26">
        <v>11005686.449999999</v>
      </c>
      <c r="E36" s="26">
        <v>11005686.449999999</v>
      </c>
      <c r="F36" s="26">
        <v>5625411.6200000001</v>
      </c>
      <c r="G36" s="26">
        <v>0</v>
      </c>
      <c r="H36" s="20"/>
      <c r="I36" s="20"/>
    </row>
    <row r="37" spans="1:9" x14ac:dyDescent="0.2">
      <c r="A37" s="32" t="s">
        <v>41</v>
      </c>
      <c r="B37" s="26">
        <v>34731796</v>
      </c>
      <c r="C37" s="26">
        <v>-3581804.81</v>
      </c>
      <c r="D37" s="26">
        <v>4324948.1900000004</v>
      </c>
      <c r="E37" s="26">
        <v>4324948.1900000004</v>
      </c>
      <c r="F37" s="26">
        <v>2516624.9900000002</v>
      </c>
      <c r="G37" s="26">
        <v>0</v>
      </c>
      <c r="H37" s="20"/>
      <c r="I37" s="20"/>
    </row>
    <row r="38" spans="1:9" x14ac:dyDescent="0.2">
      <c r="A38" s="32" t="s">
        <v>42</v>
      </c>
      <c r="B38" s="26">
        <v>69420890</v>
      </c>
      <c r="C38" s="26">
        <v>-2218724.2599999998</v>
      </c>
      <c r="D38" s="26">
        <v>14279451.74</v>
      </c>
      <c r="E38" s="26">
        <v>14279451.74</v>
      </c>
      <c r="F38" s="26">
        <v>10172451.02</v>
      </c>
      <c r="G38" s="26">
        <v>0</v>
      </c>
      <c r="H38" s="20"/>
      <c r="I38" s="20"/>
    </row>
    <row r="39" spans="1:9" x14ac:dyDescent="0.2">
      <c r="A39" s="32" t="s">
        <v>43</v>
      </c>
      <c r="B39" s="26">
        <v>24007596</v>
      </c>
      <c r="C39" s="26">
        <v>-342240.74</v>
      </c>
      <c r="D39" s="26">
        <v>5228465.26</v>
      </c>
      <c r="E39" s="26">
        <v>5228465.26</v>
      </c>
      <c r="F39" s="26">
        <v>3349869.95</v>
      </c>
      <c r="G39" s="26">
        <v>0</v>
      </c>
      <c r="H39" s="20"/>
      <c r="I39" s="20"/>
    </row>
    <row r="40" spans="1:9" x14ac:dyDescent="0.2">
      <c r="A40" s="32" t="s">
        <v>44</v>
      </c>
      <c r="B40" s="26">
        <v>47969790</v>
      </c>
      <c r="C40" s="26">
        <v>-2599569.7999999998</v>
      </c>
      <c r="D40" s="26">
        <v>8599550.1999999993</v>
      </c>
      <c r="E40" s="26">
        <v>8599550.1999999993</v>
      </c>
      <c r="F40" s="26">
        <v>5798052.9000000004</v>
      </c>
      <c r="G40" s="26">
        <v>0</v>
      </c>
      <c r="H40" s="20"/>
      <c r="I40" s="20"/>
    </row>
    <row r="41" spans="1:9" x14ac:dyDescent="0.2">
      <c r="A41" s="32" t="s">
        <v>45</v>
      </c>
      <c r="B41" s="26">
        <v>987083553</v>
      </c>
      <c r="C41" s="26">
        <v>-6437499</v>
      </c>
      <c r="D41" s="26">
        <v>218616024</v>
      </c>
      <c r="E41" s="26">
        <v>218616024</v>
      </c>
      <c r="F41" s="26">
        <v>218616024</v>
      </c>
      <c r="G41" s="26">
        <v>0</v>
      </c>
      <c r="H41" s="20"/>
      <c r="I41" s="20"/>
    </row>
    <row r="42" spans="1:9" x14ac:dyDescent="0.2">
      <c r="A42" s="32" t="s">
        <v>46</v>
      </c>
      <c r="B42" s="26">
        <v>371624262</v>
      </c>
      <c r="C42" s="26">
        <v>-28459571.73</v>
      </c>
      <c r="D42" s="26">
        <v>60972561.270000003</v>
      </c>
      <c r="E42" s="26">
        <v>60972561.270000003</v>
      </c>
      <c r="F42" s="26">
        <v>36297645.100000001</v>
      </c>
      <c r="G42" s="26">
        <v>0</v>
      </c>
      <c r="H42" s="20"/>
      <c r="I42" s="20"/>
    </row>
    <row r="43" spans="1:9" x14ac:dyDescent="0.2">
      <c r="A43" s="32" t="s">
        <v>47</v>
      </c>
      <c r="B43" s="26">
        <v>679999839</v>
      </c>
      <c r="C43" s="26">
        <v>10804348</v>
      </c>
      <c r="D43" s="26">
        <v>207963850</v>
      </c>
      <c r="E43" s="26">
        <v>207963850</v>
      </c>
      <c r="F43" s="26">
        <v>207963850</v>
      </c>
      <c r="G43" s="26">
        <v>0</v>
      </c>
    </row>
    <row r="44" spans="1:9" x14ac:dyDescent="0.2">
      <c r="A44" s="32" t="s">
        <v>48</v>
      </c>
      <c r="B44" s="26">
        <v>99702040</v>
      </c>
      <c r="C44" s="26">
        <v>0</v>
      </c>
      <c r="D44" s="26">
        <v>24925509</v>
      </c>
      <c r="E44" s="26">
        <v>24925509</v>
      </c>
      <c r="F44" s="26">
        <v>24925509</v>
      </c>
      <c r="G44" s="26">
        <v>0</v>
      </c>
    </row>
    <row r="45" spans="1:9" x14ac:dyDescent="0.2">
      <c r="A45" s="32" t="s">
        <v>49</v>
      </c>
      <c r="B45" s="26">
        <v>118349442</v>
      </c>
      <c r="C45" s="26">
        <v>0</v>
      </c>
      <c r="D45" s="26">
        <v>29587359</v>
      </c>
      <c r="E45" s="26">
        <v>29587359</v>
      </c>
      <c r="F45" s="26">
        <v>29587359</v>
      </c>
      <c r="G45" s="26">
        <v>0</v>
      </c>
    </row>
    <row r="46" spans="1:9" x14ac:dyDescent="0.2">
      <c r="A46" s="32" t="s">
        <v>50</v>
      </c>
      <c r="B46" s="26">
        <v>23293575</v>
      </c>
      <c r="C46" s="26">
        <v>-1215596</v>
      </c>
      <c r="D46" s="26">
        <v>4607794</v>
      </c>
      <c r="E46" s="26">
        <v>4607794</v>
      </c>
      <c r="F46" s="26">
        <v>4607794</v>
      </c>
      <c r="G46" s="26">
        <v>0</v>
      </c>
    </row>
    <row r="47" spans="1:9" x14ac:dyDescent="0.2">
      <c r="A47" s="32" t="s">
        <v>51</v>
      </c>
      <c r="B47" s="26">
        <v>16165828</v>
      </c>
      <c r="C47" s="26">
        <v>-1779143.81</v>
      </c>
      <c r="D47" s="26">
        <v>2145339.19</v>
      </c>
      <c r="E47" s="26">
        <v>2145339.19</v>
      </c>
      <c r="F47" s="26">
        <v>1107900.25</v>
      </c>
      <c r="G47" s="26">
        <v>0</v>
      </c>
    </row>
    <row r="48" spans="1:9" x14ac:dyDescent="0.2">
      <c r="A48" s="32" t="s">
        <v>52</v>
      </c>
      <c r="B48" s="26">
        <v>159669164</v>
      </c>
      <c r="C48" s="26">
        <v>4835847.7699999996</v>
      </c>
      <c r="D48" s="26">
        <v>44753133.770000003</v>
      </c>
      <c r="E48" s="26">
        <v>44753133.770000003</v>
      </c>
      <c r="F48" s="26">
        <v>44753133.770000003</v>
      </c>
      <c r="G48" s="26">
        <v>0</v>
      </c>
    </row>
    <row r="49" spans="1:7" x14ac:dyDescent="0.2">
      <c r="A49" s="32" t="s">
        <v>53</v>
      </c>
      <c r="B49" s="26">
        <v>38290916</v>
      </c>
      <c r="C49" s="26">
        <v>-1279113.23</v>
      </c>
      <c r="D49" s="26">
        <v>7694782.7699999996</v>
      </c>
      <c r="E49" s="26">
        <v>7694782.7699999996</v>
      </c>
      <c r="F49" s="26">
        <v>4437850.17</v>
      </c>
      <c r="G49" s="26">
        <v>0</v>
      </c>
    </row>
    <row r="50" spans="1:7" x14ac:dyDescent="0.2">
      <c r="A50" s="32" t="s">
        <v>54</v>
      </c>
      <c r="B50" s="26">
        <v>108004443</v>
      </c>
      <c r="C50" s="26">
        <v>-6584036.9699999997</v>
      </c>
      <c r="D50" s="26">
        <v>19213637.030000001</v>
      </c>
      <c r="E50" s="26">
        <v>19213637.030000001</v>
      </c>
      <c r="F50" s="26">
        <v>14401317.32</v>
      </c>
      <c r="G50" s="26">
        <v>0</v>
      </c>
    </row>
    <row r="51" spans="1:7" x14ac:dyDescent="0.2">
      <c r="A51" s="32" t="s">
        <v>55</v>
      </c>
      <c r="B51" s="26">
        <v>57811355</v>
      </c>
      <c r="C51" s="26">
        <v>-3488086.63</v>
      </c>
      <c r="D51" s="26">
        <v>10633452.369999999</v>
      </c>
      <c r="E51" s="26">
        <v>10633452.369999999</v>
      </c>
      <c r="F51" s="26">
        <v>7091676.1100000003</v>
      </c>
      <c r="G51" s="26">
        <v>0</v>
      </c>
    </row>
    <row r="52" spans="1:7" x14ac:dyDescent="0.2">
      <c r="A52" s="32" t="s">
        <v>56</v>
      </c>
      <c r="B52" s="26">
        <v>656479407</v>
      </c>
      <c r="C52" s="26">
        <v>-3583376</v>
      </c>
      <c r="D52" s="26">
        <v>127712500</v>
      </c>
      <c r="E52" s="26">
        <v>127712500</v>
      </c>
      <c r="F52" s="26">
        <v>127712500</v>
      </c>
      <c r="G52" s="26">
        <v>0</v>
      </c>
    </row>
    <row r="53" spans="1:7" x14ac:dyDescent="0.2">
      <c r="A53" s="32" t="s">
        <v>57</v>
      </c>
      <c r="B53" s="26">
        <v>85660469</v>
      </c>
      <c r="C53" s="26">
        <v>-1006260</v>
      </c>
      <c r="D53" s="26">
        <v>23938008</v>
      </c>
      <c r="E53" s="26">
        <v>23938008</v>
      </c>
      <c r="F53" s="26">
        <v>23938008</v>
      </c>
      <c r="G53" s="26">
        <v>0</v>
      </c>
    </row>
    <row r="54" spans="1:7" x14ac:dyDescent="0.2">
      <c r="A54" s="32" t="s">
        <v>58</v>
      </c>
      <c r="B54" s="26">
        <v>30212684</v>
      </c>
      <c r="C54" s="26">
        <v>7553177</v>
      </c>
      <c r="D54" s="26">
        <v>15106346</v>
      </c>
      <c r="E54" s="26">
        <v>15106346</v>
      </c>
      <c r="F54" s="26">
        <v>15106346</v>
      </c>
      <c r="G54" s="26">
        <v>0</v>
      </c>
    </row>
    <row r="55" spans="1:7" x14ac:dyDescent="0.2">
      <c r="A55" s="32" t="s">
        <v>59</v>
      </c>
      <c r="B55" s="26">
        <v>482252863</v>
      </c>
      <c r="C55" s="26">
        <v>-2398295</v>
      </c>
      <c r="D55" s="26">
        <v>95272625</v>
      </c>
      <c r="E55" s="26">
        <v>95272625</v>
      </c>
      <c r="F55" s="26">
        <v>95272625</v>
      </c>
      <c r="G55" s="26">
        <v>0</v>
      </c>
    </row>
    <row r="56" spans="1:7" x14ac:dyDescent="0.2">
      <c r="A56" s="32" t="s">
        <v>142</v>
      </c>
      <c r="B56" s="26">
        <v>85057477</v>
      </c>
      <c r="C56" s="26">
        <v>4107720</v>
      </c>
      <c r="D56" s="26">
        <v>22095879</v>
      </c>
      <c r="E56" s="26">
        <v>22095879</v>
      </c>
      <c r="F56" s="26">
        <v>22095879</v>
      </c>
      <c r="G56" s="26">
        <v>0</v>
      </c>
    </row>
    <row r="57" spans="1:7" x14ac:dyDescent="0.2">
      <c r="A57" s="32" t="s">
        <v>81</v>
      </c>
      <c r="B57" s="26">
        <v>37857828</v>
      </c>
      <c r="C57" s="26">
        <v>-643876</v>
      </c>
      <c r="D57" s="26">
        <v>8588464</v>
      </c>
      <c r="E57" s="26">
        <v>8588464</v>
      </c>
      <c r="F57" s="26">
        <v>8588464</v>
      </c>
      <c r="G57" s="26">
        <v>0</v>
      </c>
    </row>
    <row r="58" spans="1:7" x14ac:dyDescent="0.2">
      <c r="A58" s="32" t="s">
        <v>60</v>
      </c>
      <c r="B58" s="26">
        <v>39878968</v>
      </c>
      <c r="C58" s="26">
        <v>0</v>
      </c>
      <c r="D58" s="26">
        <v>9969738</v>
      </c>
      <c r="E58" s="26">
        <v>9969738</v>
      </c>
      <c r="F58" s="26">
        <v>9969738</v>
      </c>
      <c r="G58" s="26">
        <v>0</v>
      </c>
    </row>
    <row r="59" spans="1:7" x14ac:dyDescent="0.2">
      <c r="A59" s="32" t="s">
        <v>143</v>
      </c>
      <c r="B59" s="26">
        <v>25236503</v>
      </c>
      <c r="C59" s="26">
        <v>736079.8</v>
      </c>
      <c r="D59" s="26">
        <v>6856426.7999999998</v>
      </c>
      <c r="E59" s="26">
        <v>6856426.7999999998</v>
      </c>
      <c r="F59" s="26">
        <v>6101718.8499999996</v>
      </c>
      <c r="G59" s="26">
        <v>0</v>
      </c>
    </row>
    <row r="60" spans="1:7" x14ac:dyDescent="0.2">
      <c r="A60" s="32" t="s">
        <v>61</v>
      </c>
      <c r="B60" s="26">
        <v>18397586</v>
      </c>
      <c r="C60" s="26">
        <v>5838515.7599999998</v>
      </c>
      <c r="D60" s="26">
        <v>10437908.76</v>
      </c>
      <c r="E60" s="26">
        <v>10437908.76</v>
      </c>
      <c r="F60" s="26">
        <v>10437908.76</v>
      </c>
      <c r="G60" s="26">
        <v>0</v>
      </c>
    </row>
    <row r="61" spans="1:7" x14ac:dyDescent="0.2">
      <c r="A61" s="32" t="s">
        <v>62</v>
      </c>
      <c r="B61" s="26">
        <v>22965214</v>
      </c>
      <c r="C61" s="26">
        <v>-3191756.72</v>
      </c>
      <c r="D61" s="26">
        <v>3228541.28</v>
      </c>
      <c r="E61" s="26">
        <v>3228541.28</v>
      </c>
      <c r="F61" s="26">
        <v>2306711.5699999998</v>
      </c>
      <c r="G61" s="26">
        <v>0</v>
      </c>
    </row>
    <row r="62" spans="1:7" x14ac:dyDescent="0.2">
      <c r="A62" s="32" t="s">
        <v>63</v>
      </c>
      <c r="B62" s="26">
        <v>4931920</v>
      </c>
      <c r="C62" s="26">
        <v>-114970</v>
      </c>
      <c r="D62" s="26">
        <v>1118006</v>
      </c>
      <c r="E62" s="26">
        <v>1118006</v>
      </c>
      <c r="F62" s="26">
        <v>1118006</v>
      </c>
      <c r="G62" s="26">
        <v>0</v>
      </c>
    </row>
    <row r="63" spans="1:7" x14ac:dyDescent="0.2">
      <c r="A63" s="32" t="s">
        <v>64</v>
      </c>
      <c r="B63" s="26">
        <v>69587273</v>
      </c>
      <c r="C63" s="26">
        <v>-6273121.7599999998</v>
      </c>
      <c r="D63" s="26">
        <v>11513021.24</v>
      </c>
      <c r="E63" s="26">
        <v>11513021.24</v>
      </c>
      <c r="F63" s="26">
        <v>7788522.9800000004</v>
      </c>
      <c r="G63" s="26">
        <v>0</v>
      </c>
    </row>
    <row r="64" spans="1:7" x14ac:dyDescent="0.2">
      <c r="A64" s="51" t="s">
        <v>144</v>
      </c>
      <c r="B64" s="52">
        <v>57660508</v>
      </c>
      <c r="C64" s="52">
        <v>-2788231.72</v>
      </c>
      <c r="D64" s="52">
        <v>10380138.279999999</v>
      </c>
      <c r="E64" s="52">
        <v>10380138.279999999</v>
      </c>
      <c r="F64" s="52">
        <v>6789075.04</v>
      </c>
      <c r="G64" s="52">
        <v>0</v>
      </c>
    </row>
    <row r="65" spans="1:7" x14ac:dyDescent="0.2">
      <c r="A65" s="32" t="s">
        <v>65</v>
      </c>
      <c r="B65" s="26">
        <v>10607837</v>
      </c>
      <c r="C65" s="26">
        <v>-495507.13</v>
      </c>
      <c r="D65" s="26">
        <v>2030134.87</v>
      </c>
      <c r="E65" s="26">
        <v>2030134.87</v>
      </c>
      <c r="F65" s="26">
        <v>1162840.8899999999</v>
      </c>
      <c r="G65" s="26">
        <v>0</v>
      </c>
    </row>
    <row r="66" spans="1:7" x14ac:dyDescent="0.2">
      <c r="A66" s="32" t="s">
        <v>66</v>
      </c>
      <c r="B66" s="26">
        <v>89095000</v>
      </c>
      <c r="C66" s="26">
        <v>-3755271.45</v>
      </c>
      <c r="D66" s="26">
        <v>17694528.550000001</v>
      </c>
      <c r="E66" s="26">
        <v>17694528.550000001</v>
      </c>
      <c r="F66" s="26">
        <v>14720017.380000001</v>
      </c>
      <c r="G66" s="26">
        <v>0</v>
      </c>
    </row>
    <row r="67" spans="1:7" x14ac:dyDescent="0.2">
      <c r="A67" s="32" t="s">
        <v>145</v>
      </c>
      <c r="B67" s="26">
        <v>24110433</v>
      </c>
      <c r="C67" s="26">
        <v>-1769155.97</v>
      </c>
      <c r="D67" s="26">
        <v>3966913.03</v>
      </c>
      <c r="E67" s="26">
        <v>3966913.03</v>
      </c>
      <c r="F67" s="26">
        <v>2272069.21</v>
      </c>
      <c r="G67" s="26">
        <v>0</v>
      </c>
    </row>
    <row r="68" spans="1:7" x14ac:dyDescent="0.2">
      <c r="A68" s="32" t="s">
        <v>67</v>
      </c>
      <c r="B68" s="26">
        <v>33220600</v>
      </c>
      <c r="C68" s="26">
        <v>0</v>
      </c>
      <c r="D68" s="26">
        <v>8305149</v>
      </c>
      <c r="E68" s="26">
        <v>8305149</v>
      </c>
      <c r="F68" s="26">
        <v>8305149</v>
      </c>
      <c r="G68" s="26">
        <v>0</v>
      </c>
    </row>
    <row r="69" spans="1:7" x14ac:dyDescent="0.2">
      <c r="A69" s="32" t="s">
        <v>146</v>
      </c>
      <c r="B69" s="26">
        <v>51025117</v>
      </c>
      <c r="C69" s="26">
        <v>-1840403.32</v>
      </c>
      <c r="D69" s="26">
        <v>10450947.68</v>
      </c>
      <c r="E69" s="26">
        <v>10450947.68</v>
      </c>
      <c r="F69" s="26">
        <v>6458081.9699999997</v>
      </c>
      <c r="G69" s="26">
        <v>0</v>
      </c>
    </row>
    <row r="70" spans="1:7" x14ac:dyDescent="0.2">
      <c r="A70" s="32" t="s">
        <v>68</v>
      </c>
      <c r="B70" s="26">
        <v>130455321</v>
      </c>
      <c r="C70" s="26">
        <v>-2454349.77</v>
      </c>
      <c r="D70" s="26">
        <v>32102164.23</v>
      </c>
      <c r="E70" s="26">
        <v>32102164.23</v>
      </c>
      <c r="F70" s="26">
        <v>20578139.140000001</v>
      </c>
      <c r="G70" s="26">
        <v>0</v>
      </c>
    </row>
    <row r="71" spans="1:7" x14ac:dyDescent="0.2">
      <c r="A71" s="32" t="s">
        <v>69</v>
      </c>
      <c r="B71" s="26">
        <v>23418414</v>
      </c>
      <c r="C71" s="26">
        <v>-899644.71</v>
      </c>
      <c r="D71" s="26">
        <v>4558092.29</v>
      </c>
      <c r="E71" s="26">
        <v>4558092.29</v>
      </c>
      <c r="F71" s="26">
        <v>2659031.65</v>
      </c>
      <c r="G71" s="26">
        <v>0</v>
      </c>
    </row>
    <row r="72" spans="1:7" x14ac:dyDescent="0.2">
      <c r="A72" s="32" t="s">
        <v>70</v>
      </c>
      <c r="B72" s="26">
        <v>4301807</v>
      </c>
      <c r="C72" s="26">
        <v>70830</v>
      </c>
      <c r="D72" s="26">
        <v>1146279</v>
      </c>
      <c r="E72" s="26">
        <v>1146279</v>
      </c>
      <c r="F72" s="26">
        <v>1146279</v>
      </c>
      <c r="G72" s="26">
        <v>0</v>
      </c>
    </row>
    <row r="73" spans="1:7" x14ac:dyDescent="0.2">
      <c r="A73" s="32" t="s">
        <v>71</v>
      </c>
      <c r="B73" s="26">
        <v>4037807</v>
      </c>
      <c r="C73" s="26">
        <v>-6298</v>
      </c>
      <c r="D73" s="26">
        <v>1003148</v>
      </c>
      <c r="E73" s="26">
        <v>1003148</v>
      </c>
      <c r="F73" s="26">
        <v>1003148</v>
      </c>
      <c r="G73" s="26">
        <v>0</v>
      </c>
    </row>
    <row r="74" spans="1:7" x14ac:dyDescent="0.2">
      <c r="A74" s="32" t="s">
        <v>72</v>
      </c>
      <c r="B74" s="26">
        <v>101537142</v>
      </c>
      <c r="C74" s="26">
        <v>-3365527.96</v>
      </c>
      <c r="D74" s="26">
        <v>20394262.039999999</v>
      </c>
      <c r="E74" s="26">
        <v>20394262.039999999</v>
      </c>
      <c r="F74" s="26">
        <v>14962494.35</v>
      </c>
      <c r="G74" s="26">
        <v>0</v>
      </c>
    </row>
    <row r="75" spans="1:7" x14ac:dyDescent="0.2">
      <c r="A75" s="32" t="s">
        <v>73</v>
      </c>
      <c r="B75" s="26">
        <v>35320352</v>
      </c>
      <c r="C75" s="26">
        <v>-2470153.88</v>
      </c>
      <c r="D75" s="26">
        <v>5953068.1200000001</v>
      </c>
      <c r="E75" s="26">
        <v>5953068.1200000001</v>
      </c>
      <c r="F75" s="26">
        <v>3135293.01</v>
      </c>
      <c r="G75" s="26">
        <v>0</v>
      </c>
    </row>
    <row r="76" spans="1:7" x14ac:dyDescent="0.2">
      <c r="A76" s="32" t="s">
        <v>74</v>
      </c>
      <c r="B76" s="26">
        <v>49957432</v>
      </c>
      <c r="C76" s="26">
        <v>-4787568.13</v>
      </c>
      <c r="D76" s="26">
        <v>6975276.8700000001</v>
      </c>
      <c r="E76" s="26">
        <v>6975276.8700000001</v>
      </c>
      <c r="F76" s="26">
        <v>3303637.65</v>
      </c>
      <c r="G76" s="26">
        <v>0</v>
      </c>
    </row>
    <row r="77" spans="1:7" x14ac:dyDescent="0.2">
      <c r="A77" s="32" t="s">
        <v>147</v>
      </c>
      <c r="B77" s="26">
        <v>43732487</v>
      </c>
      <c r="C77" s="26">
        <v>-2943208.88</v>
      </c>
      <c r="D77" s="26">
        <v>5669091.1200000001</v>
      </c>
      <c r="E77" s="26">
        <v>5669091.1200000001</v>
      </c>
      <c r="F77" s="26">
        <v>1276047.6399999999</v>
      </c>
      <c r="G77" s="26">
        <v>0</v>
      </c>
    </row>
    <row r="78" spans="1:7" x14ac:dyDescent="0.2">
      <c r="A78" s="32" t="s">
        <v>75</v>
      </c>
      <c r="B78" s="26">
        <v>92282963</v>
      </c>
      <c r="C78" s="26">
        <v>-7917657.8200000003</v>
      </c>
      <c r="D78" s="26">
        <v>12473743.18</v>
      </c>
      <c r="E78" s="26">
        <v>12473743.18</v>
      </c>
      <c r="F78" s="26">
        <v>9380248.6400000006</v>
      </c>
      <c r="G78" s="26">
        <v>0</v>
      </c>
    </row>
    <row r="79" spans="1:7" x14ac:dyDescent="0.2">
      <c r="A79" s="32" t="s">
        <v>76</v>
      </c>
      <c r="B79" s="26">
        <v>32336831</v>
      </c>
      <c r="C79" s="26">
        <v>-2028424.19</v>
      </c>
      <c r="D79" s="26">
        <v>5190193.8099999996</v>
      </c>
      <c r="E79" s="26">
        <v>5190193.8099999996</v>
      </c>
      <c r="F79" s="26">
        <v>2802131.11</v>
      </c>
      <c r="G79" s="26">
        <v>0</v>
      </c>
    </row>
    <row r="80" spans="1:7" x14ac:dyDescent="0.2">
      <c r="A80" s="32" t="s">
        <v>77</v>
      </c>
      <c r="B80" s="26">
        <v>64586826</v>
      </c>
      <c r="C80" s="26">
        <v>-5338838.57</v>
      </c>
      <c r="D80" s="26">
        <v>6593989.4299999997</v>
      </c>
      <c r="E80" s="26">
        <v>6593989.4299999997</v>
      </c>
      <c r="F80" s="26">
        <v>3366372.45</v>
      </c>
      <c r="G80" s="26">
        <v>0</v>
      </c>
    </row>
    <row r="81" spans="1:8" x14ac:dyDescent="0.2">
      <c r="A81" s="32" t="s">
        <v>148</v>
      </c>
      <c r="B81" s="26">
        <v>9091760</v>
      </c>
      <c r="C81" s="26">
        <v>-808582.08</v>
      </c>
      <c r="D81" s="26">
        <v>1464352.92</v>
      </c>
      <c r="E81" s="26">
        <v>1464352.92</v>
      </c>
      <c r="F81" s="26">
        <v>689829.76</v>
      </c>
      <c r="G81" s="26">
        <v>0</v>
      </c>
    </row>
    <row r="82" spans="1:8" x14ac:dyDescent="0.2">
      <c r="A82" s="32" t="s">
        <v>149</v>
      </c>
      <c r="B82" s="26">
        <v>7654514</v>
      </c>
      <c r="C82" s="26">
        <v>-429763.04</v>
      </c>
      <c r="D82" s="26">
        <v>882402.96</v>
      </c>
      <c r="E82" s="26">
        <v>882402.96</v>
      </c>
      <c r="F82" s="26">
        <v>438678.16</v>
      </c>
      <c r="G82" s="26">
        <v>0</v>
      </c>
    </row>
    <row r="83" spans="1:8" x14ac:dyDescent="0.2">
      <c r="A83" s="32" t="s">
        <v>78</v>
      </c>
      <c r="B83" s="26">
        <v>9711059</v>
      </c>
      <c r="C83" s="26">
        <v>-459848.08</v>
      </c>
      <c r="D83" s="26">
        <v>1770557.92</v>
      </c>
      <c r="E83" s="26">
        <v>1770557.92</v>
      </c>
      <c r="F83" s="26">
        <v>963590.35</v>
      </c>
      <c r="G83" s="26">
        <v>0</v>
      </c>
    </row>
    <row r="84" spans="1:8" x14ac:dyDescent="0.2">
      <c r="A84" s="32" t="s">
        <v>150</v>
      </c>
      <c r="B84" s="26">
        <v>1374886394</v>
      </c>
      <c r="C84" s="26">
        <v>-219099300.97</v>
      </c>
      <c r="D84" s="26">
        <v>247548880.03</v>
      </c>
      <c r="E84" s="26">
        <v>247548880.03</v>
      </c>
      <c r="F84" s="26">
        <v>186165079.91</v>
      </c>
      <c r="G84" s="26">
        <v>0</v>
      </c>
    </row>
    <row r="85" spans="1:8" x14ac:dyDescent="0.2">
      <c r="A85" s="32" t="s">
        <v>151</v>
      </c>
      <c r="B85" s="26">
        <v>4015888</v>
      </c>
      <c r="C85" s="26">
        <v>0</v>
      </c>
      <c r="D85" s="26">
        <v>1003971</v>
      </c>
      <c r="E85" s="26">
        <v>1003971</v>
      </c>
      <c r="F85" s="26">
        <v>1003971</v>
      </c>
      <c r="G85" s="26">
        <v>0</v>
      </c>
    </row>
    <row r="86" spans="1:8" x14ac:dyDescent="0.2">
      <c r="A86" s="32" t="s">
        <v>152</v>
      </c>
      <c r="B86" s="26">
        <v>20828103</v>
      </c>
      <c r="C86" s="26">
        <v>-256117</v>
      </c>
      <c r="D86" s="26">
        <v>4950905</v>
      </c>
      <c r="E86" s="26">
        <v>4950905</v>
      </c>
      <c r="F86" s="26">
        <v>4950905</v>
      </c>
      <c r="G86" s="26">
        <v>0</v>
      </c>
    </row>
    <row r="87" spans="1:8" x14ac:dyDescent="0.2">
      <c r="A87" s="32" t="s">
        <v>153</v>
      </c>
      <c r="B87" s="26">
        <v>3844077</v>
      </c>
      <c r="C87" s="26">
        <v>-628002.44999999995</v>
      </c>
      <c r="D87" s="26">
        <v>302545.55</v>
      </c>
      <c r="E87" s="26">
        <v>302545.55</v>
      </c>
      <c r="F87" s="26">
        <v>212766.15</v>
      </c>
      <c r="G87" s="26">
        <v>0</v>
      </c>
    </row>
    <row r="88" spans="1:8" x14ac:dyDescent="0.2">
      <c r="A88" s="32" t="s">
        <v>154</v>
      </c>
      <c r="B88" s="26">
        <v>0</v>
      </c>
      <c r="C88" s="26">
        <v>11667804.470000001</v>
      </c>
      <c r="D88" s="26">
        <v>11667804.470000001</v>
      </c>
      <c r="E88" s="26">
        <v>11667804.470000001</v>
      </c>
      <c r="F88" s="26">
        <v>7754626.1699999999</v>
      </c>
      <c r="G88" s="26">
        <v>0</v>
      </c>
    </row>
    <row r="89" spans="1:8" x14ac:dyDescent="0.2">
      <c r="A89" s="32" t="s">
        <v>155</v>
      </c>
      <c r="B89" s="26">
        <v>162585432</v>
      </c>
      <c r="C89" s="26">
        <v>0</v>
      </c>
      <c r="D89" s="26">
        <v>40646358</v>
      </c>
      <c r="E89" s="26">
        <v>40646358</v>
      </c>
      <c r="F89" s="26">
        <v>40646358</v>
      </c>
      <c r="G89" s="26">
        <v>0</v>
      </c>
    </row>
    <row r="90" spans="1:8" x14ac:dyDescent="0.2">
      <c r="A90" s="32" t="s">
        <v>156</v>
      </c>
      <c r="B90" s="26">
        <v>1519249998</v>
      </c>
      <c r="C90" s="26">
        <v>0</v>
      </c>
      <c r="D90" s="26">
        <v>379812498</v>
      </c>
      <c r="E90" s="26">
        <v>379812498</v>
      </c>
      <c r="F90" s="26">
        <v>379812498</v>
      </c>
      <c r="G90" s="26">
        <v>0</v>
      </c>
    </row>
    <row r="91" spans="1:8" x14ac:dyDescent="0.2">
      <c r="A91" s="32"/>
      <c r="B91" s="26"/>
      <c r="C91" s="26"/>
      <c r="D91" s="26"/>
      <c r="E91" s="26"/>
      <c r="F91" s="26"/>
      <c r="G91" s="26"/>
    </row>
    <row r="92" spans="1:8" x14ac:dyDescent="0.2">
      <c r="A92" s="3" t="s">
        <v>13</v>
      </c>
      <c r="B92" s="10">
        <v>39242155968</v>
      </c>
      <c r="C92" s="10">
        <v>802505320.06000006</v>
      </c>
      <c r="D92" s="10">
        <v>9815960589.0599995</v>
      </c>
      <c r="E92" s="10">
        <v>9815988688.0499992</v>
      </c>
      <c r="F92" s="10">
        <v>9565359533.8899994</v>
      </c>
      <c r="G92" s="10">
        <v>-28098.989999771118</v>
      </c>
      <c r="H92" s="12"/>
    </row>
    <row r="93" spans="1:8" x14ac:dyDescent="0.2">
      <c r="A93" s="33" t="s">
        <v>25</v>
      </c>
      <c r="B93" s="26">
        <v>187888006</v>
      </c>
      <c r="C93" s="26">
        <v>82389.38</v>
      </c>
      <c r="D93" s="26">
        <v>47054388.380000003</v>
      </c>
      <c r="E93" s="26">
        <v>47054388.380000003</v>
      </c>
      <c r="F93" s="26">
        <v>44255384.460000001</v>
      </c>
      <c r="G93" s="26">
        <v>0</v>
      </c>
    </row>
    <row r="94" spans="1:8" x14ac:dyDescent="0.2">
      <c r="A94" s="33" t="s">
        <v>28</v>
      </c>
      <c r="B94" s="26">
        <v>0</v>
      </c>
      <c r="C94" s="26">
        <v>2499999.77</v>
      </c>
      <c r="D94" s="26">
        <v>2499999.77</v>
      </c>
      <c r="E94" s="26">
        <v>2499999.77</v>
      </c>
      <c r="F94" s="26">
        <v>2499999.77</v>
      </c>
      <c r="G94" s="26">
        <v>0</v>
      </c>
    </row>
    <row r="95" spans="1:8" x14ac:dyDescent="0.2">
      <c r="A95" s="33" t="s">
        <v>29</v>
      </c>
      <c r="B95" s="26">
        <v>19198055175</v>
      </c>
      <c r="C95" s="26">
        <v>640822361.08000004</v>
      </c>
      <c r="D95" s="26">
        <v>5285913665.0799999</v>
      </c>
      <c r="E95" s="26">
        <v>5285941764.0699997</v>
      </c>
      <c r="F95" s="26">
        <v>5049822813.8299999</v>
      </c>
      <c r="G95" s="26">
        <v>-28098.989999771118</v>
      </c>
    </row>
    <row r="96" spans="1:8" x14ac:dyDescent="0.2">
      <c r="A96" s="33" t="s">
        <v>139</v>
      </c>
      <c r="B96" s="26">
        <v>6905496729</v>
      </c>
      <c r="C96" s="26">
        <v>148878640.12</v>
      </c>
      <c r="D96" s="26">
        <v>1755778133.1199999</v>
      </c>
      <c r="E96" s="26">
        <v>1755778133.1199999</v>
      </c>
      <c r="F96" s="26">
        <v>1755778133.1199999</v>
      </c>
      <c r="G96" s="26">
        <v>0</v>
      </c>
    </row>
    <row r="97" spans="1:7" x14ac:dyDescent="0.2">
      <c r="A97" s="33" t="s">
        <v>34</v>
      </c>
      <c r="B97" s="26">
        <v>5933509701</v>
      </c>
      <c r="C97" s="26">
        <v>-1183564</v>
      </c>
      <c r="D97" s="26">
        <v>1080265206</v>
      </c>
      <c r="E97" s="26">
        <v>1080265206</v>
      </c>
      <c r="F97" s="26">
        <v>1080265206</v>
      </c>
      <c r="G97" s="26">
        <v>0</v>
      </c>
    </row>
    <row r="98" spans="1:7" x14ac:dyDescent="0.2">
      <c r="A98" s="33" t="s">
        <v>36</v>
      </c>
      <c r="B98" s="26">
        <v>1942147497</v>
      </c>
      <c r="C98" s="26">
        <v>-77699893.890000001</v>
      </c>
      <c r="D98" s="26">
        <v>392562875.11000001</v>
      </c>
      <c r="E98" s="26">
        <v>392562875.11000001</v>
      </c>
      <c r="F98" s="26">
        <v>392562875.11000001</v>
      </c>
      <c r="G98" s="26">
        <v>0</v>
      </c>
    </row>
    <row r="99" spans="1:7" x14ac:dyDescent="0.2">
      <c r="A99" s="33" t="s">
        <v>39</v>
      </c>
      <c r="B99" s="26">
        <v>209871974</v>
      </c>
      <c r="C99" s="26">
        <v>0</v>
      </c>
      <c r="D99" s="26">
        <v>0</v>
      </c>
      <c r="E99" s="26">
        <v>0</v>
      </c>
      <c r="F99" s="26">
        <v>0</v>
      </c>
      <c r="G99" s="26">
        <v>0</v>
      </c>
    </row>
    <row r="100" spans="1:7" x14ac:dyDescent="0.2">
      <c r="A100" s="33" t="s">
        <v>45</v>
      </c>
      <c r="B100" s="26">
        <v>2046303968</v>
      </c>
      <c r="C100" s="26">
        <v>86810010</v>
      </c>
      <c r="D100" s="26">
        <v>598386000</v>
      </c>
      <c r="E100" s="26">
        <v>598386000</v>
      </c>
      <c r="F100" s="26">
        <v>598386000</v>
      </c>
      <c r="G100" s="26">
        <v>0</v>
      </c>
    </row>
    <row r="101" spans="1:7" x14ac:dyDescent="0.2">
      <c r="A101" s="33" t="s">
        <v>46</v>
      </c>
      <c r="B101" s="26">
        <v>607747413</v>
      </c>
      <c r="C101" s="26">
        <v>-708213</v>
      </c>
      <c r="D101" s="26">
        <v>151228617</v>
      </c>
      <c r="E101" s="26">
        <v>151228617</v>
      </c>
      <c r="F101" s="26">
        <v>151228617</v>
      </c>
      <c r="G101" s="26">
        <v>0</v>
      </c>
    </row>
    <row r="102" spans="1:7" x14ac:dyDescent="0.2">
      <c r="A102" s="33" t="s">
        <v>56</v>
      </c>
      <c r="B102" s="26">
        <v>656479407</v>
      </c>
      <c r="C102" s="26">
        <v>655835</v>
      </c>
      <c r="D102" s="26">
        <v>131951714</v>
      </c>
      <c r="E102" s="26">
        <v>131951714</v>
      </c>
      <c r="F102" s="26">
        <v>131951714</v>
      </c>
      <c r="G102" s="26">
        <v>0</v>
      </c>
    </row>
    <row r="103" spans="1:7" x14ac:dyDescent="0.2">
      <c r="A103" s="33" t="s">
        <v>57</v>
      </c>
      <c r="B103" s="26">
        <v>205144476</v>
      </c>
      <c r="C103" s="26">
        <v>-14158</v>
      </c>
      <c r="D103" s="26">
        <v>52294863</v>
      </c>
      <c r="E103" s="26">
        <v>52294863</v>
      </c>
      <c r="F103" s="26">
        <v>52294863</v>
      </c>
      <c r="G103" s="26">
        <v>0</v>
      </c>
    </row>
    <row r="104" spans="1:7" x14ac:dyDescent="0.2">
      <c r="A104" s="33" t="s">
        <v>58</v>
      </c>
      <c r="B104" s="26">
        <v>30212684</v>
      </c>
      <c r="C104" s="26">
        <v>-2410147</v>
      </c>
      <c r="D104" s="26">
        <v>5143022</v>
      </c>
      <c r="E104" s="26">
        <v>5143022</v>
      </c>
      <c r="F104" s="26">
        <v>5143022</v>
      </c>
      <c r="G104" s="26">
        <v>0</v>
      </c>
    </row>
    <row r="105" spans="1:7" x14ac:dyDescent="0.2">
      <c r="A105" s="33" t="s">
        <v>59</v>
      </c>
      <c r="B105" s="26">
        <v>482252863</v>
      </c>
      <c r="C105" s="26">
        <v>10125006</v>
      </c>
      <c r="D105" s="26">
        <v>105477751</v>
      </c>
      <c r="E105" s="26">
        <v>105477751</v>
      </c>
      <c r="F105" s="26">
        <v>105477751</v>
      </c>
      <c r="G105" s="26">
        <v>0</v>
      </c>
    </row>
    <row r="106" spans="1:7" x14ac:dyDescent="0.2">
      <c r="A106" s="33" t="s">
        <v>142</v>
      </c>
      <c r="B106" s="26">
        <v>127586218</v>
      </c>
      <c r="C106" s="26">
        <v>1073491</v>
      </c>
      <c r="D106" s="26">
        <v>27870356</v>
      </c>
      <c r="E106" s="26">
        <v>27870356</v>
      </c>
      <c r="F106" s="26">
        <v>27870356</v>
      </c>
      <c r="G106" s="26">
        <v>0</v>
      </c>
    </row>
    <row r="107" spans="1:7" x14ac:dyDescent="0.2">
      <c r="A107" s="33" t="s">
        <v>81</v>
      </c>
      <c r="B107" s="26">
        <v>533209801</v>
      </c>
      <c r="C107" s="26">
        <v>-32049859.16</v>
      </c>
      <c r="D107" s="26">
        <v>101252587.84</v>
      </c>
      <c r="E107" s="26">
        <v>101252587.84</v>
      </c>
      <c r="F107" s="26">
        <v>101252587.84</v>
      </c>
      <c r="G107" s="26">
        <v>0</v>
      </c>
    </row>
    <row r="108" spans="1:7" x14ac:dyDescent="0.2">
      <c r="A108" s="33" t="s">
        <v>60</v>
      </c>
      <c r="B108" s="26">
        <v>39878968</v>
      </c>
      <c r="C108" s="26">
        <v>-1041732</v>
      </c>
      <c r="D108" s="26">
        <v>8928000</v>
      </c>
      <c r="E108" s="26">
        <v>8928000</v>
      </c>
      <c r="F108" s="26">
        <v>8928000</v>
      </c>
      <c r="G108" s="26">
        <v>0</v>
      </c>
    </row>
    <row r="109" spans="1:7" x14ac:dyDescent="0.2">
      <c r="A109" s="33" t="s">
        <v>61</v>
      </c>
      <c r="B109" s="26">
        <v>18397586</v>
      </c>
      <c r="C109" s="26">
        <v>-4599393</v>
      </c>
      <c r="D109" s="26">
        <v>0</v>
      </c>
      <c r="E109" s="26">
        <v>0</v>
      </c>
      <c r="F109" s="26">
        <v>0</v>
      </c>
      <c r="G109" s="26">
        <v>0</v>
      </c>
    </row>
    <row r="110" spans="1:7" x14ac:dyDescent="0.2">
      <c r="A110" s="33" t="s">
        <v>68</v>
      </c>
      <c r="B110" s="26">
        <v>105618000</v>
      </c>
      <c r="C110" s="26">
        <v>0</v>
      </c>
      <c r="D110" s="26">
        <v>35000000</v>
      </c>
      <c r="E110" s="26">
        <v>35000000</v>
      </c>
      <c r="F110" s="26">
        <v>23288800</v>
      </c>
      <c r="G110" s="26">
        <v>0</v>
      </c>
    </row>
    <row r="111" spans="1:7" x14ac:dyDescent="0.2">
      <c r="A111" s="33" t="s">
        <v>70</v>
      </c>
      <c r="B111" s="26">
        <v>4301807</v>
      </c>
      <c r="C111" s="26">
        <v>-287650</v>
      </c>
      <c r="D111" s="26">
        <v>787796</v>
      </c>
      <c r="E111" s="26">
        <v>787796</v>
      </c>
      <c r="F111" s="26">
        <v>787796</v>
      </c>
      <c r="G111" s="26">
        <v>0</v>
      </c>
    </row>
    <row r="112" spans="1:7" x14ac:dyDescent="0.2">
      <c r="A112" s="33" t="s">
        <v>71</v>
      </c>
      <c r="B112" s="26">
        <v>4037807</v>
      </c>
      <c r="C112" s="26">
        <v>-283404</v>
      </c>
      <c r="D112" s="26">
        <v>726042</v>
      </c>
      <c r="E112" s="26">
        <v>726042</v>
      </c>
      <c r="F112" s="26">
        <v>726042</v>
      </c>
      <c r="G112" s="26">
        <v>0</v>
      </c>
    </row>
    <row r="113" spans="1:7" x14ac:dyDescent="0.2">
      <c r="A113" s="33" t="s">
        <v>150</v>
      </c>
      <c r="B113" s="26">
        <v>0</v>
      </c>
      <c r="C113" s="26">
        <v>32145902.760000002</v>
      </c>
      <c r="D113" s="26">
        <v>32145902.760000002</v>
      </c>
      <c r="E113" s="26">
        <v>32145902.760000002</v>
      </c>
      <c r="F113" s="26">
        <v>32145902.760000002</v>
      </c>
      <c r="G113" s="26">
        <v>0</v>
      </c>
    </row>
    <row r="114" spans="1:7" x14ac:dyDescent="0.2">
      <c r="A114" s="33" t="s">
        <v>151</v>
      </c>
      <c r="B114" s="26">
        <v>4015888</v>
      </c>
      <c r="C114" s="26">
        <v>-310301</v>
      </c>
      <c r="D114" s="26">
        <v>693670</v>
      </c>
      <c r="E114" s="26">
        <v>693670</v>
      </c>
      <c r="F114" s="26">
        <v>693670</v>
      </c>
      <c r="G114" s="26">
        <v>0</v>
      </c>
    </row>
    <row r="115" spans="1:7" x14ac:dyDescent="0.2">
      <c r="A115" s="33"/>
      <c r="B115" s="26"/>
      <c r="C115" s="53"/>
      <c r="D115" s="53"/>
      <c r="E115" s="53"/>
      <c r="F115" s="53"/>
      <c r="G115" s="53"/>
    </row>
    <row r="116" spans="1:7" x14ac:dyDescent="0.2">
      <c r="A116" s="1" t="s">
        <v>10</v>
      </c>
      <c r="B116" s="11">
        <v>75616545244</v>
      </c>
      <c r="C116" s="11">
        <v>-468766751.9600004</v>
      </c>
      <c r="D116" s="11">
        <v>17245306104.040001</v>
      </c>
      <c r="E116" s="11">
        <v>17245334203.029999</v>
      </c>
      <c r="F116" s="11">
        <v>16151769572.85</v>
      </c>
      <c r="G116" s="11">
        <v>-28098.989999771118</v>
      </c>
    </row>
    <row r="117" spans="1:7" ht="13.5" thickBot="1" x14ac:dyDescent="0.25">
      <c r="A117" s="2"/>
      <c r="B117" s="9"/>
      <c r="C117" s="9"/>
      <c r="D117" s="9"/>
      <c r="E117" s="9"/>
      <c r="F117" s="9"/>
      <c r="G117" s="9"/>
    </row>
    <row r="119" spans="1:7" x14ac:dyDescent="0.2">
      <c r="C119" s="12"/>
      <c r="F119" s="12"/>
    </row>
    <row r="120" spans="1:7" x14ac:dyDescent="0.2">
      <c r="B120" s="12"/>
    </row>
  </sheetData>
  <mergeCells count="8">
    <mergeCell ref="A7:A8"/>
    <mergeCell ref="B7:F7"/>
    <mergeCell ref="G7:G8"/>
    <mergeCell ref="A2:G2"/>
    <mergeCell ref="A3:G3"/>
    <mergeCell ref="A4:G4"/>
    <mergeCell ref="A6:G6"/>
    <mergeCell ref="A5:G5"/>
  </mergeCells>
  <printOptions horizontalCentered="1"/>
  <pageMargins left="0" right="0" top="0.35433070866141736" bottom="0.15748031496062992" header="0.31496062992125984" footer="0.31496062992125984"/>
  <pageSetup scale="7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K15"/>
  <sheetViews>
    <sheetView workbookViewId="0">
      <selection activeCell="B11" sqref="B11"/>
    </sheetView>
  </sheetViews>
  <sheetFormatPr baseColWidth="10" defaultRowHeight="12.75" x14ac:dyDescent="0.2"/>
  <sheetData>
    <row r="3" spans="2:11" x14ac:dyDescent="0.2">
      <c r="B3" s="27" t="s">
        <v>94</v>
      </c>
      <c r="C3" s="27" t="s">
        <v>95</v>
      </c>
      <c r="D3" s="27"/>
      <c r="E3" s="27" t="s">
        <v>96</v>
      </c>
      <c r="F3" s="27" t="s">
        <v>97</v>
      </c>
      <c r="G3" s="27"/>
      <c r="H3" s="27"/>
      <c r="I3" s="27"/>
      <c r="J3" s="27"/>
      <c r="K3" s="27"/>
    </row>
    <row r="4" spans="2:11" x14ac:dyDescent="0.2">
      <c r="B4" s="30" t="s">
        <v>136</v>
      </c>
      <c r="C4" s="30" t="s">
        <v>137</v>
      </c>
      <c r="D4" s="27"/>
      <c r="E4" s="27" t="str">
        <f>+VLOOKUP(MID(B4,4,3),$I$4:$J$15,2,FALSE)</f>
        <v>Enero</v>
      </c>
      <c r="F4" s="27" t="str">
        <f>+VLOOKUP(RIGHT(B4,3),$I$4:$J$15,2,FALSE)</f>
        <v>Marzo</v>
      </c>
      <c r="G4" s="27"/>
      <c r="H4" s="27"/>
      <c r="I4" s="27" t="s">
        <v>100</v>
      </c>
      <c r="J4" s="27" t="s">
        <v>98</v>
      </c>
      <c r="K4" s="28" t="s">
        <v>101</v>
      </c>
    </row>
    <row r="5" spans="2:11" x14ac:dyDescent="0.2">
      <c r="B5" s="27"/>
      <c r="C5" s="27"/>
      <c r="D5" s="27"/>
      <c r="E5" s="29" t="str">
        <f>+VLOOKUP(E4,$J$4:$K$15,2,FALSE)</f>
        <v>01</v>
      </c>
      <c r="F5" s="27" t="str">
        <f>+VLOOKUP(F4,$J$4:$K$15,2,FALSE)</f>
        <v>03</v>
      </c>
      <c r="G5" s="27"/>
      <c r="H5" s="27"/>
      <c r="I5" s="27" t="s">
        <v>103</v>
      </c>
      <c r="J5" s="27" t="s">
        <v>104</v>
      </c>
      <c r="K5" s="28" t="s">
        <v>105</v>
      </c>
    </row>
    <row r="6" spans="2:11" x14ac:dyDescent="0.2">
      <c r="B6" s="27" t="s">
        <v>106</v>
      </c>
      <c r="C6" s="27"/>
      <c r="D6" s="27"/>
      <c r="E6" s="27"/>
      <c r="F6" s="27"/>
      <c r="G6" s="27"/>
      <c r="H6" s="27"/>
      <c r="I6" s="27" t="s">
        <v>107</v>
      </c>
      <c r="J6" s="27" t="s">
        <v>99</v>
      </c>
      <c r="K6" s="28" t="s">
        <v>102</v>
      </c>
    </row>
    <row r="7" spans="2:11" x14ac:dyDescent="0.2">
      <c r="B7" s="27"/>
      <c r="C7" s="27"/>
      <c r="D7" s="27"/>
      <c r="E7" s="27"/>
      <c r="F7" s="27"/>
      <c r="G7" s="27"/>
      <c r="H7" s="27"/>
      <c r="I7" s="27" t="s">
        <v>108</v>
      </c>
      <c r="J7" s="27" t="s">
        <v>109</v>
      </c>
      <c r="K7" s="28" t="s">
        <v>110</v>
      </c>
    </row>
    <row r="8" spans="2:11" x14ac:dyDescent="0.2">
      <c r="B8" s="27"/>
      <c r="C8" s="27"/>
      <c r="D8" s="27"/>
      <c r="E8" s="27"/>
      <c r="F8" s="27"/>
      <c r="G8" s="27"/>
      <c r="H8" s="27"/>
      <c r="I8" s="27" t="s">
        <v>111</v>
      </c>
      <c r="J8" s="27" t="s">
        <v>112</v>
      </c>
      <c r="K8" s="28" t="s">
        <v>113</v>
      </c>
    </row>
    <row r="9" spans="2:11" x14ac:dyDescent="0.2">
      <c r="B9" s="27"/>
      <c r="C9" s="27"/>
      <c r="D9" s="27"/>
      <c r="E9" s="27"/>
      <c r="F9" s="27"/>
      <c r="G9" s="27"/>
      <c r="H9" s="27"/>
      <c r="I9" s="27" t="s">
        <v>114</v>
      </c>
      <c r="J9" s="27" t="s">
        <v>115</v>
      </c>
      <c r="K9" s="28" t="s">
        <v>116</v>
      </c>
    </row>
    <row r="10" spans="2:11" x14ac:dyDescent="0.2">
      <c r="B10" s="27" t="str">
        <f>CONCATENATE("Del ",1," de ", E4, " al ",DAY(EOMONTH(DATE("20"&amp;C4,F5,1),0))," de ",F4," del ","20"&amp;C4)</f>
        <v>Del 1 de Enero al 31 de Marzo del 2021</v>
      </c>
      <c r="C10" s="27"/>
      <c r="D10" s="27"/>
      <c r="E10" s="27"/>
      <c r="F10" s="27"/>
      <c r="G10" s="27"/>
      <c r="H10" s="27"/>
      <c r="I10" s="27" t="s">
        <v>117</v>
      </c>
      <c r="J10" s="27" t="s">
        <v>118</v>
      </c>
      <c r="K10" s="28" t="s">
        <v>119</v>
      </c>
    </row>
    <row r="11" spans="2:11" x14ac:dyDescent="0.2">
      <c r="B11" s="27"/>
      <c r="C11" s="27"/>
      <c r="D11" s="27"/>
      <c r="E11" s="27"/>
      <c r="F11" s="27"/>
      <c r="G11" s="27"/>
      <c r="H11" s="27"/>
      <c r="I11" s="27" t="s">
        <v>120</v>
      </c>
      <c r="J11" s="27" t="s">
        <v>121</v>
      </c>
      <c r="K11" s="28" t="s">
        <v>122</v>
      </c>
    </row>
    <row r="12" spans="2:11" x14ac:dyDescent="0.2">
      <c r="B12" s="27"/>
      <c r="C12" s="27"/>
      <c r="D12" s="27"/>
      <c r="E12" s="27"/>
      <c r="F12" s="27"/>
      <c r="G12" s="27"/>
      <c r="H12" s="27"/>
      <c r="I12" s="27" t="s">
        <v>123</v>
      </c>
      <c r="J12" s="27" t="s">
        <v>124</v>
      </c>
      <c r="K12" s="28" t="s">
        <v>125</v>
      </c>
    </row>
    <row r="13" spans="2:11" x14ac:dyDescent="0.2">
      <c r="B13" s="27"/>
      <c r="C13" s="27"/>
      <c r="D13" s="27"/>
      <c r="E13" s="27"/>
      <c r="F13" s="27"/>
      <c r="G13" s="27"/>
      <c r="H13" s="27"/>
      <c r="I13" s="27" t="s">
        <v>126</v>
      </c>
      <c r="J13" s="27" t="s">
        <v>127</v>
      </c>
      <c r="K13" s="28" t="s">
        <v>128</v>
      </c>
    </row>
    <row r="14" spans="2:11" x14ac:dyDescent="0.2">
      <c r="B14" s="27"/>
      <c r="C14" s="27"/>
      <c r="D14" s="27"/>
      <c r="E14" s="27"/>
      <c r="F14" s="27"/>
      <c r="G14" s="27"/>
      <c r="H14" s="27"/>
      <c r="I14" s="27" t="s">
        <v>129</v>
      </c>
      <c r="J14" s="27" t="s">
        <v>130</v>
      </c>
      <c r="K14" s="28" t="s">
        <v>131</v>
      </c>
    </row>
    <row r="15" spans="2:11" x14ac:dyDescent="0.2">
      <c r="B15" s="27"/>
      <c r="C15" s="27"/>
      <c r="D15" s="27"/>
      <c r="E15" s="27"/>
      <c r="F15" s="27"/>
      <c r="G15" s="27"/>
      <c r="H15" s="27"/>
      <c r="I15" s="27" t="s">
        <v>132</v>
      </c>
      <c r="J15" s="27" t="s">
        <v>133</v>
      </c>
      <c r="K15" s="28" t="s">
        <v>134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09"/>
  <sheetViews>
    <sheetView zoomScale="80" zoomScaleNormal="80" workbookViewId="0">
      <selection activeCell="I2" sqref="I2"/>
    </sheetView>
  </sheetViews>
  <sheetFormatPr baseColWidth="10" defaultColWidth="11.42578125" defaultRowHeight="12.75" x14ac:dyDescent="0.2"/>
  <cols>
    <col min="1" max="1" width="45.5703125" bestFit="1" customWidth="1"/>
    <col min="2" max="2" width="138.42578125" bestFit="1" customWidth="1"/>
    <col min="3" max="3" width="21.42578125" bestFit="1" customWidth="1"/>
    <col min="4" max="4" width="28.42578125" bestFit="1" customWidth="1"/>
    <col min="5" max="5" width="21.42578125" bestFit="1" customWidth="1"/>
    <col min="6" max="7" width="17.42578125" bestFit="1" customWidth="1"/>
    <col min="8" max="8" width="19.5703125" bestFit="1" customWidth="1"/>
    <col min="9" max="9" width="22.5703125" bestFit="1" customWidth="1"/>
    <col min="10" max="10" width="17.28515625" customWidth="1"/>
    <col min="11" max="11" width="49.7109375" customWidth="1"/>
  </cols>
  <sheetData>
    <row r="1" spans="1:17" ht="63.75" x14ac:dyDescent="0.2">
      <c r="A1" s="7" t="s">
        <v>18</v>
      </c>
      <c r="B1" s="7" t="s">
        <v>14</v>
      </c>
      <c r="C1" s="23" t="s">
        <v>84</v>
      </c>
      <c r="D1" s="23" t="s">
        <v>85</v>
      </c>
      <c r="E1" s="23" t="s">
        <v>86</v>
      </c>
      <c r="F1" s="23" t="s">
        <v>87</v>
      </c>
      <c r="G1" s="23" t="s">
        <v>88</v>
      </c>
      <c r="H1" s="23" t="s">
        <v>89</v>
      </c>
      <c r="J1" s="7" t="s">
        <v>18</v>
      </c>
      <c r="K1" s="7" t="s">
        <v>14</v>
      </c>
      <c r="L1" s="23" t="s">
        <v>84</v>
      </c>
      <c r="M1" s="23" t="s">
        <v>85</v>
      </c>
      <c r="N1" s="23" t="s">
        <v>86</v>
      </c>
      <c r="O1" s="23" t="s">
        <v>87</v>
      </c>
      <c r="P1" s="23" t="s">
        <v>88</v>
      </c>
      <c r="Q1" s="23" t="s">
        <v>89</v>
      </c>
    </row>
    <row r="2" spans="1:17" x14ac:dyDescent="0.2">
      <c r="A2" s="4" t="s">
        <v>93</v>
      </c>
      <c r="B2" s="4" t="s">
        <v>20</v>
      </c>
      <c r="C2" s="21">
        <v>899992957</v>
      </c>
      <c r="D2" s="13">
        <v>0</v>
      </c>
      <c r="E2" s="21">
        <v>251278810</v>
      </c>
      <c r="F2" s="14">
        <v>251278810</v>
      </c>
      <c r="G2" s="14">
        <v>251278810</v>
      </c>
      <c r="H2" s="14">
        <v>648714147</v>
      </c>
      <c r="I2" t="str">
        <f>+"B"&amp;MATCH("2",fuente1!A1:A210,0)</f>
        <v>B82</v>
      </c>
      <c r="J2" t="str">
        <f>+RIGHT(I2,2)</f>
        <v>82</v>
      </c>
      <c r="K2" s="25" t="str">
        <f ca="1">+INDIRECT(I2,TRUE)</f>
        <v>SECRETARÍA DE COMUNICACIONES Y OBRAS PUBLICAS</v>
      </c>
      <c r="L2">
        <f ca="1">+INDIRECT("C"&amp;J2,TRUE)</f>
        <v>187888006</v>
      </c>
      <c r="M2">
        <f ca="1">+INDIRECT("D"&amp;J2,TRUE)</f>
        <v>82389.38</v>
      </c>
      <c r="N2">
        <f ca="1">+INDIRECT("e"&amp;J2,TRUE)</f>
        <v>47054388.380000003</v>
      </c>
      <c r="O2">
        <f ca="1">+INDIRECT("f"&amp;J2,TRUE)</f>
        <v>47054388.380000003</v>
      </c>
      <c r="P2">
        <f ca="1">+INDIRECT("g"&amp;J2,TRUE)</f>
        <v>44255384.460000001</v>
      </c>
      <c r="Q2">
        <f ca="1">+INDIRECT("h"&amp;J2,TRUE)</f>
        <v>140916007</v>
      </c>
    </row>
    <row r="3" spans="1:17" x14ac:dyDescent="0.2">
      <c r="A3" s="4" t="s">
        <v>93</v>
      </c>
      <c r="B3" s="4" t="s">
        <v>21</v>
      </c>
      <c r="C3" s="21">
        <v>1481750378</v>
      </c>
      <c r="D3" s="14">
        <v>-16866175.27</v>
      </c>
      <c r="E3" s="21">
        <v>353571412.73000002</v>
      </c>
      <c r="F3" s="14">
        <v>353571412.73000002</v>
      </c>
      <c r="G3" s="14">
        <v>353571412.73000002</v>
      </c>
      <c r="H3" s="14">
        <v>1111312790</v>
      </c>
      <c r="I3" s="19" t="str">
        <f>+"B"&amp;(J2+1)</f>
        <v>B83</v>
      </c>
      <c r="J3">
        <f>+J2+1</f>
        <v>83</v>
      </c>
      <c r="K3" s="25" t="str">
        <f t="shared" ref="K3:K66" ca="1" si="0">+INDIRECT(I3,TRUE)</f>
        <v>SECRETARÍA DE TURISMO</v>
      </c>
      <c r="L3">
        <f t="shared" ref="L3:L66" ca="1" si="1">+INDIRECT("C"&amp;J3,TRUE)</f>
        <v>0</v>
      </c>
      <c r="M3">
        <f t="shared" ref="M3:M66" ca="1" si="2">+INDIRECT("D"&amp;J3,TRUE)</f>
        <v>2499999.77</v>
      </c>
      <c r="N3">
        <f t="shared" ref="N3:N66" ca="1" si="3">+INDIRECT("e"&amp;J3,TRUE)</f>
        <v>2499999.77</v>
      </c>
      <c r="O3">
        <f t="shared" ref="O3:O66" ca="1" si="4">+INDIRECT("f"&amp;J3,TRUE)</f>
        <v>2499999.77</v>
      </c>
      <c r="P3">
        <f t="shared" ref="P3:P66" ca="1" si="5">+INDIRECT("g"&amp;J3,TRUE)</f>
        <v>2499999.77</v>
      </c>
      <c r="Q3">
        <f t="shared" ref="Q3:Q66" ca="1" si="6">+INDIRECT("h"&amp;J3,TRUE)</f>
        <v>0</v>
      </c>
    </row>
    <row r="4" spans="1:17" x14ac:dyDescent="0.2">
      <c r="A4" s="4" t="s">
        <v>93</v>
      </c>
      <c r="B4" s="4" t="s">
        <v>17</v>
      </c>
      <c r="C4" s="21">
        <v>87476814</v>
      </c>
      <c r="D4" s="14">
        <v>-6353982.3899999997</v>
      </c>
      <c r="E4" s="21">
        <v>13755243.609999999</v>
      </c>
      <c r="F4" s="14">
        <v>13755243.609999999</v>
      </c>
      <c r="G4" s="14">
        <v>8547107.9299999997</v>
      </c>
      <c r="H4" s="14">
        <v>67367588</v>
      </c>
      <c r="I4" s="19" t="str">
        <f t="shared" ref="I4:I67" si="7">+"B"&amp;(J3+1)</f>
        <v>B84</v>
      </c>
      <c r="J4">
        <f t="shared" ref="J4:J67" si="8">+J3+1</f>
        <v>84</v>
      </c>
      <c r="K4" s="25" t="str">
        <f t="shared" ca="1" si="0"/>
        <v>SECRETARÍA DE EDUCACIÓN</v>
      </c>
      <c r="L4">
        <f t="shared" ca="1" si="1"/>
        <v>19198055175</v>
      </c>
      <c r="M4">
        <f t="shared" ca="1" si="2"/>
        <v>640822361.08000004</v>
      </c>
      <c r="N4">
        <f t="shared" ca="1" si="3"/>
        <v>5285913665.0799999</v>
      </c>
      <c r="O4">
        <f t="shared" ca="1" si="4"/>
        <v>5285941764.0699997</v>
      </c>
      <c r="P4">
        <f t="shared" ca="1" si="5"/>
        <v>5049822813.8299999</v>
      </c>
      <c r="Q4">
        <f t="shared" ca="1" si="6"/>
        <v>14552935772.01</v>
      </c>
    </row>
    <row r="5" spans="1:17" x14ac:dyDescent="0.2">
      <c r="A5" s="4" t="s">
        <v>93</v>
      </c>
      <c r="B5" s="4" t="s">
        <v>138</v>
      </c>
      <c r="C5" s="21">
        <v>109353738</v>
      </c>
      <c r="D5" s="14">
        <v>-6240754.9699999997</v>
      </c>
      <c r="E5" s="21">
        <v>19006659.030000001</v>
      </c>
      <c r="F5" s="14">
        <v>19006659.030000001</v>
      </c>
      <c r="G5" s="14">
        <v>12242263.289999999</v>
      </c>
      <c r="H5" s="14">
        <v>84106324</v>
      </c>
      <c r="I5" s="19" t="str">
        <f t="shared" si="7"/>
        <v>B85</v>
      </c>
      <c r="J5">
        <f t="shared" si="8"/>
        <v>85</v>
      </c>
      <c r="K5" s="25" t="str">
        <f t="shared" ca="1" si="0"/>
        <v>SERVICIOS DE SALUD DE MICHOACÁN</v>
      </c>
      <c r="L5">
        <f t="shared" ca="1" si="1"/>
        <v>6905496729</v>
      </c>
      <c r="M5">
        <f t="shared" ca="1" si="2"/>
        <v>148878640.12</v>
      </c>
      <c r="N5">
        <f t="shared" ca="1" si="3"/>
        <v>1755778133.1199999</v>
      </c>
      <c r="O5">
        <f t="shared" ca="1" si="4"/>
        <v>1755778133.1199999</v>
      </c>
      <c r="P5">
        <f t="shared" ca="1" si="5"/>
        <v>1755778133.1199999</v>
      </c>
      <c r="Q5">
        <f t="shared" ca="1" si="6"/>
        <v>5298597236</v>
      </c>
    </row>
    <row r="6" spans="1:17" x14ac:dyDescent="0.2">
      <c r="A6" s="4" t="s">
        <v>93</v>
      </c>
      <c r="B6" s="4" t="s">
        <v>22</v>
      </c>
      <c r="C6" s="21">
        <v>69232280</v>
      </c>
      <c r="D6" s="14">
        <v>-4156717.58</v>
      </c>
      <c r="E6" s="21">
        <v>13289877.42</v>
      </c>
      <c r="F6" s="14">
        <v>13289877.42</v>
      </c>
      <c r="G6" s="14">
        <v>5235065.6100000003</v>
      </c>
      <c r="H6" s="14">
        <v>51785685</v>
      </c>
      <c r="I6" s="19" t="str">
        <f t="shared" si="7"/>
        <v>B86</v>
      </c>
      <c r="J6">
        <f t="shared" si="8"/>
        <v>86</v>
      </c>
      <c r="K6" s="25" t="str">
        <f t="shared" ca="1" si="0"/>
        <v>PARTICIPACIONES Y APORTACIONES A MUNICIPIOS</v>
      </c>
      <c r="L6">
        <f t="shared" ca="1" si="1"/>
        <v>5933509701</v>
      </c>
      <c r="M6">
        <f t="shared" ca="1" si="2"/>
        <v>-1183564</v>
      </c>
      <c r="N6">
        <f t="shared" ca="1" si="3"/>
        <v>1080265206</v>
      </c>
      <c r="O6">
        <f t="shared" ca="1" si="4"/>
        <v>1080265206</v>
      </c>
      <c r="P6">
        <f t="shared" ca="1" si="5"/>
        <v>1080265206</v>
      </c>
      <c r="Q6">
        <f t="shared" ca="1" si="6"/>
        <v>4852060931</v>
      </c>
    </row>
    <row r="7" spans="1:17" x14ac:dyDescent="0.2">
      <c r="A7" s="4" t="s">
        <v>93</v>
      </c>
      <c r="B7" s="4" t="s">
        <v>23</v>
      </c>
      <c r="C7" s="21">
        <v>843274492</v>
      </c>
      <c r="D7" s="14">
        <v>-89668001.069999993</v>
      </c>
      <c r="E7" s="21">
        <v>105391596.93000001</v>
      </c>
      <c r="F7" s="14">
        <v>105391596.93000001</v>
      </c>
      <c r="G7" s="14">
        <v>69549151.689999998</v>
      </c>
      <c r="H7" s="14">
        <v>648214894</v>
      </c>
      <c r="I7" s="19" t="str">
        <f t="shared" si="7"/>
        <v>B87</v>
      </c>
      <c r="J7">
        <f t="shared" si="8"/>
        <v>87</v>
      </c>
      <c r="K7" s="25" t="str">
        <f t="shared" ca="1" si="0"/>
        <v>DEUDA PÚBLICA Y OBLIGACIONES FINANCIERAS</v>
      </c>
      <c r="L7">
        <f t="shared" ca="1" si="1"/>
        <v>1942147497</v>
      </c>
      <c r="M7">
        <f t="shared" ca="1" si="2"/>
        <v>-77699893.890000001</v>
      </c>
      <c r="N7">
        <f t="shared" ca="1" si="3"/>
        <v>392562875.11000001</v>
      </c>
      <c r="O7">
        <f t="shared" ca="1" si="4"/>
        <v>392562875.11000001</v>
      </c>
      <c r="P7">
        <f t="shared" ca="1" si="5"/>
        <v>392562875.11000001</v>
      </c>
      <c r="Q7">
        <f t="shared" ca="1" si="6"/>
        <v>1471884728</v>
      </c>
    </row>
    <row r="8" spans="1:17" x14ac:dyDescent="0.2">
      <c r="A8" s="4" t="s">
        <v>93</v>
      </c>
      <c r="B8" s="4" t="s">
        <v>24</v>
      </c>
      <c r="C8" s="21">
        <v>1458132586</v>
      </c>
      <c r="D8" s="14">
        <v>-291891553.69</v>
      </c>
      <c r="E8" s="21">
        <v>240049377.31</v>
      </c>
      <c r="F8" s="14">
        <v>240049377.31</v>
      </c>
      <c r="G8" s="14">
        <v>175721598.16999999</v>
      </c>
      <c r="H8" s="14">
        <v>926191655</v>
      </c>
      <c r="I8" s="19" t="str">
        <f t="shared" si="7"/>
        <v>B88</v>
      </c>
      <c r="J8">
        <f t="shared" si="8"/>
        <v>88</v>
      </c>
      <c r="K8" s="25" t="str">
        <f t="shared" ca="1" si="0"/>
        <v>SECRETARIADO EJECUTIVO DEL SISTEMA ESTATAL DE SEGURIDAD PUBLICA</v>
      </c>
      <c r="L8">
        <f t="shared" ca="1" si="1"/>
        <v>209871974</v>
      </c>
      <c r="M8">
        <f t="shared" ca="1" si="2"/>
        <v>0</v>
      </c>
      <c r="N8">
        <f t="shared" ca="1" si="3"/>
        <v>0</v>
      </c>
      <c r="O8">
        <f t="shared" ca="1" si="4"/>
        <v>0</v>
      </c>
      <c r="P8">
        <f t="shared" ca="1" si="5"/>
        <v>0</v>
      </c>
      <c r="Q8">
        <f t="shared" ca="1" si="6"/>
        <v>209871974</v>
      </c>
    </row>
    <row r="9" spans="1:17" x14ac:dyDescent="0.2">
      <c r="A9" s="4" t="s">
        <v>93</v>
      </c>
      <c r="B9" s="4" t="s">
        <v>25</v>
      </c>
      <c r="C9" s="21">
        <v>463216073</v>
      </c>
      <c r="D9" s="14">
        <v>418124984.60000002</v>
      </c>
      <c r="E9" s="21">
        <v>498674594.60000002</v>
      </c>
      <c r="F9" s="14">
        <v>498674594.60000002</v>
      </c>
      <c r="G9" s="14">
        <v>480685333.79000002</v>
      </c>
      <c r="H9" s="14">
        <v>382666463</v>
      </c>
      <c r="I9" s="19" t="str">
        <f t="shared" si="7"/>
        <v>B89</v>
      </c>
      <c r="J9">
        <f t="shared" si="8"/>
        <v>89</v>
      </c>
      <c r="K9" s="25" t="str">
        <f t="shared" ca="1" si="0"/>
        <v>UNIVERSIDAD MICHOACANA DE SAN NICOLÁS DE HIDALGO</v>
      </c>
      <c r="L9">
        <f t="shared" ca="1" si="1"/>
        <v>2046303968</v>
      </c>
      <c r="M9">
        <f t="shared" ca="1" si="2"/>
        <v>86810010</v>
      </c>
      <c r="N9">
        <f t="shared" ca="1" si="3"/>
        <v>598386000</v>
      </c>
      <c r="O9">
        <f t="shared" ca="1" si="4"/>
        <v>598386000</v>
      </c>
      <c r="P9">
        <f t="shared" ca="1" si="5"/>
        <v>598386000</v>
      </c>
      <c r="Q9">
        <f t="shared" ca="1" si="6"/>
        <v>1534727978</v>
      </c>
    </row>
    <row r="10" spans="1:17" x14ac:dyDescent="0.2">
      <c r="A10" s="4" t="s">
        <v>93</v>
      </c>
      <c r="B10" s="4" t="s">
        <v>26</v>
      </c>
      <c r="C10" s="21">
        <v>818708836</v>
      </c>
      <c r="D10" s="14">
        <v>-128313250.51000001</v>
      </c>
      <c r="E10" s="21">
        <v>85293487.489999995</v>
      </c>
      <c r="F10" s="14">
        <v>85293487.489999995</v>
      </c>
      <c r="G10" s="14">
        <v>77058615.030000001</v>
      </c>
      <c r="H10" s="14">
        <v>605102098</v>
      </c>
      <c r="I10" s="19" t="str">
        <f t="shared" si="7"/>
        <v>B90</v>
      </c>
      <c r="J10">
        <f t="shared" si="8"/>
        <v>90</v>
      </c>
      <c r="K10" s="25" t="str">
        <f t="shared" ca="1" si="0"/>
        <v>SISTEMA PARA EL DESARROLLO INTEGRAL DE LA FAMILIA, MICHOACÁN</v>
      </c>
      <c r="L10">
        <f t="shared" ca="1" si="1"/>
        <v>607747413</v>
      </c>
      <c r="M10">
        <f t="shared" ca="1" si="2"/>
        <v>-708213</v>
      </c>
      <c r="N10">
        <f t="shared" ca="1" si="3"/>
        <v>151228617</v>
      </c>
      <c r="O10">
        <f t="shared" ca="1" si="4"/>
        <v>151228617</v>
      </c>
      <c r="P10">
        <f t="shared" ca="1" si="5"/>
        <v>151228617</v>
      </c>
      <c r="Q10">
        <f t="shared" ca="1" si="6"/>
        <v>455810583</v>
      </c>
    </row>
    <row r="11" spans="1:17" x14ac:dyDescent="0.2">
      <c r="A11" s="4" t="s">
        <v>93</v>
      </c>
      <c r="B11" s="4" t="s">
        <v>27</v>
      </c>
      <c r="C11" s="21">
        <v>184870745</v>
      </c>
      <c r="D11" s="14">
        <v>-22169227.510000002</v>
      </c>
      <c r="E11" s="21">
        <v>22992008.489999998</v>
      </c>
      <c r="F11" s="14">
        <v>22992008.489999998</v>
      </c>
      <c r="G11" s="14">
        <v>17386902.510000002</v>
      </c>
      <c r="H11" s="14">
        <v>139709509</v>
      </c>
      <c r="I11" s="19" t="str">
        <f t="shared" si="7"/>
        <v>B91</v>
      </c>
      <c r="J11">
        <f t="shared" si="8"/>
        <v>91</v>
      </c>
      <c r="K11" s="25" t="str">
        <f t="shared" ca="1" si="0"/>
        <v>COLEGIO DE BACHILLERES DEL ESTADO DE MICHOACÁN</v>
      </c>
      <c r="L11">
        <f t="shared" ca="1" si="1"/>
        <v>656479407</v>
      </c>
      <c r="M11">
        <f t="shared" ca="1" si="2"/>
        <v>655835</v>
      </c>
      <c r="N11">
        <f t="shared" ca="1" si="3"/>
        <v>131951714</v>
      </c>
      <c r="O11">
        <f t="shared" ca="1" si="4"/>
        <v>131951714</v>
      </c>
      <c r="P11">
        <f t="shared" ca="1" si="5"/>
        <v>131951714</v>
      </c>
      <c r="Q11">
        <f t="shared" ca="1" si="6"/>
        <v>525183528</v>
      </c>
    </row>
    <row r="12" spans="1:17" x14ac:dyDescent="0.2">
      <c r="A12" s="4" t="s">
        <v>93</v>
      </c>
      <c r="B12" s="4" t="s">
        <v>28</v>
      </c>
      <c r="C12" s="21">
        <v>210517923</v>
      </c>
      <c r="D12" s="14">
        <v>-13854518.25</v>
      </c>
      <c r="E12" s="21">
        <v>22319465.75</v>
      </c>
      <c r="F12" s="14">
        <v>22319465.75</v>
      </c>
      <c r="G12" s="14">
        <v>14255948.85</v>
      </c>
      <c r="H12" s="14">
        <v>174343939</v>
      </c>
      <c r="I12" s="19" t="str">
        <f t="shared" si="7"/>
        <v>B92</v>
      </c>
      <c r="J12">
        <f t="shared" si="8"/>
        <v>92</v>
      </c>
      <c r="K12" s="25" t="str">
        <f t="shared" ca="1" si="0"/>
        <v>COLEGIO DE EDUCACIÓN PROFESIONAL TÉCNICA DEL ESTADO DE MICHOACÁN</v>
      </c>
      <c r="L12">
        <f t="shared" ca="1" si="1"/>
        <v>205144476</v>
      </c>
      <c r="M12">
        <f t="shared" ca="1" si="2"/>
        <v>-14158</v>
      </c>
      <c r="N12">
        <f t="shared" ca="1" si="3"/>
        <v>52294863</v>
      </c>
      <c r="O12">
        <f t="shared" ca="1" si="4"/>
        <v>52294863</v>
      </c>
      <c r="P12">
        <f t="shared" ca="1" si="5"/>
        <v>52294863</v>
      </c>
      <c r="Q12">
        <f t="shared" ca="1" si="6"/>
        <v>152835455</v>
      </c>
    </row>
    <row r="13" spans="1:17" x14ac:dyDescent="0.2">
      <c r="A13" s="4" t="s">
        <v>93</v>
      </c>
      <c r="B13" s="4" t="s">
        <v>29</v>
      </c>
      <c r="C13" s="21">
        <v>6444386613</v>
      </c>
      <c r="D13" s="14">
        <v>-82061659.310000002</v>
      </c>
      <c r="E13" s="21">
        <v>889535138.69000006</v>
      </c>
      <c r="F13" s="14">
        <v>889535138.69000006</v>
      </c>
      <c r="G13" s="14">
        <v>600723141.5</v>
      </c>
      <c r="H13" s="14">
        <v>5472789815</v>
      </c>
      <c r="I13" s="19" t="str">
        <f t="shared" si="7"/>
        <v>B93</v>
      </c>
      <c r="J13">
        <f t="shared" si="8"/>
        <v>93</v>
      </c>
      <c r="K13" s="25" t="str">
        <f t="shared" ca="1" si="0"/>
        <v>UNIVERSIDAD TECNOLÓGICA DE MORELIA</v>
      </c>
      <c r="L13">
        <f t="shared" ca="1" si="1"/>
        <v>30212684</v>
      </c>
      <c r="M13">
        <f t="shared" ca="1" si="2"/>
        <v>-2410147</v>
      </c>
      <c r="N13">
        <f t="shared" ca="1" si="3"/>
        <v>5143022</v>
      </c>
      <c r="O13">
        <f t="shared" ca="1" si="4"/>
        <v>5143022</v>
      </c>
      <c r="P13">
        <f t="shared" ca="1" si="5"/>
        <v>5143022</v>
      </c>
      <c r="Q13">
        <f t="shared" ca="1" si="6"/>
        <v>22659515</v>
      </c>
    </row>
    <row r="14" spans="1:17" x14ac:dyDescent="0.2">
      <c r="A14" s="4" t="s">
        <v>93</v>
      </c>
      <c r="B14" s="4" t="s">
        <v>30</v>
      </c>
      <c r="C14" s="21">
        <v>34676702</v>
      </c>
      <c r="D14" s="14">
        <v>-1560734.02</v>
      </c>
      <c r="E14" s="21">
        <v>4468476.9800000004</v>
      </c>
      <c r="F14" s="14">
        <v>4468476.9800000004</v>
      </c>
      <c r="G14" s="14">
        <v>2608378.59</v>
      </c>
      <c r="H14" s="14">
        <v>28647491</v>
      </c>
      <c r="I14" s="19" t="str">
        <f t="shared" si="7"/>
        <v>B94</v>
      </c>
      <c r="J14">
        <f t="shared" si="8"/>
        <v>94</v>
      </c>
      <c r="K14" s="25" t="str">
        <f t="shared" ca="1" si="0"/>
        <v>COLEGIO DE ESTUDIOS CIENTÍFICOS Y TECNOLÓGICOS DEL ESTADO DE MICHOACÁN</v>
      </c>
      <c r="L14">
        <f t="shared" ca="1" si="1"/>
        <v>482252863</v>
      </c>
      <c r="M14">
        <f t="shared" ca="1" si="2"/>
        <v>10125006</v>
      </c>
      <c r="N14">
        <f t="shared" ca="1" si="3"/>
        <v>105477751</v>
      </c>
      <c r="O14">
        <f t="shared" ca="1" si="4"/>
        <v>105477751</v>
      </c>
      <c r="P14">
        <f t="shared" ca="1" si="5"/>
        <v>105477751</v>
      </c>
      <c r="Q14">
        <f t="shared" ca="1" si="6"/>
        <v>386900118</v>
      </c>
    </row>
    <row r="15" spans="1:17" x14ac:dyDescent="0.2">
      <c r="A15" s="4" t="s">
        <v>93</v>
      </c>
      <c r="B15" s="4" t="s">
        <v>31</v>
      </c>
      <c r="C15" s="21">
        <v>4076246260</v>
      </c>
      <c r="D15" s="14">
        <v>-705004460.97000003</v>
      </c>
      <c r="E15" s="21">
        <v>750909423.02999997</v>
      </c>
      <c r="F15" s="14">
        <v>750909423.02999997</v>
      </c>
      <c r="G15" s="14">
        <v>574020928.75999999</v>
      </c>
      <c r="H15" s="14">
        <v>2620332376</v>
      </c>
      <c r="I15" s="19" t="str">
        <f t="shared" si="7"/>
        <v>B95</v>
      </c>
      <c r="J15">
        <f t="shared" si="8"/>
        <v>95</v>
      </c>
      <c r="K15" s="25" t="str">
        <f t="shared" ca="1" si="0"/>
        <v>INSTITUTO DE CAPACITACIÓN PARA EL TRABAJO DEL ESTADO DE MICHOACÁN</v>
      </c>
      <c r="L15">
        <f t="shared" ca="1" si="1"/>
        <v>127586218</v>
      </c>
      <c r="M15">
        <f t="shared" ca="1" si="2"/>
        <v>1073491</v>
      </c>
      <c r="N15">
        <f t="shared" ca="1" si="3"/>
        <v>27870356</v>
      </c>
      <c r="O15">
        <f t="shared" ca="1" si="4"/>
        <v>27870356</v>
      </c>
      <c r="P15">
        <f t="shared" ca="1" si="5"/>
        <v>27870356</v>
      </c>
      <c r="Q15">
        <f t="shared" ca="1" si="6"/>
        <v>100789353</v>
      </c>
    </row>
    <row r="16" spans="1:17" x14ac:dyDescent="0.2">
      <c r="A16" s="4" t="s">
        <v>93</v>
      </c>
      <c r="B16" s="4" t="s">
        <v>139</v>
      </c>
      <c r="C16" s="21">
        <v>1344028319</v>
      </c>
      <c r="D16" s="13">
        <v>0</v>
      </c>
      <c r="E16" s="21">
        <v>336007077</v>
      </c>
      <c r="F16" s="14">
        <v>336007077</v>
      </c>
      <c r="G16" s="14">
        <v>336007077</v>
      </c>
      <c r="H16" s="14">
        <v>1008021242</v>
      </c>
      <c r="I16" s="19" t="str">
        <f t="shared" si="7"/>
        <v>B96</v>
      </c>
      <c r="J16">
        <f t="shared" si="8"/>
        <v>96</v>
      </c>
      <c r="K16" s="25" t="str">
        <f t="shared" ca="1" si="0"/>
        <v>INSTITUTO DE LA INFRAESTRUCTURA FÍSICA EDUCATIVA DEL ESTADO DE MICHOACÁN</v>
      </c>
      <c r="L16">
        <f t="shared" ca="1" si="1"/>
        <v>533209801</v>
      </c>
      <c r="M16">
        <f t="shared" ca="1" si="2"/>
        <v>-32049859.16</v>
      </c>
      <c r="N16">
        <f t="shared" ca="1" si="3"/>
        <v>101252587.84</v>
      </c>
      <c r="O16">
        <f t="shared" ca="1" si="4"/>
        <v>101252587.84</v>
      </c>
      <c r="P16">
        <f t="shared" ca="1" si="5"/>
        <v>101252587.84</v>
      </c>
      <c r="Q16">
        <f t="shared" ca="1" si="6"/>
        <v>399907354</v>
      </c>
    </row>
    <row r="17" spans="1:17" x14ac:dyDescent="0.2">
      <c r="A17" s="4" t="s">
        <v>93</v>
      </c>
      <c r="B17" s="4" t="s">
        <v>140</v>
      </c>
      <c r="C17" s="21">
        <v>120736170</v>
      </c>
      <c r="D17" s="14">
        <v>-9212537.6400000006</v>
      </c>
      <c r="E17" s="21">
        <v>21777903.359999999</v>
      </c>
      <c r="F17" s="14">
        <v>21777903.359999999</v>
      </c>
      <c r="G17" s="14">
        <v>14960755.210000001</v>
      </c>
      <c r="H17" s="14">
        <v>89745729</v>
      </c>
      <c r="I17" s="19" t="str">
        <f t="shared" si="7"/>
        <v>B97</v>
      </c>
      <c r="J17">
        <f t="shared" si="8"/>
        <v>97</v>
      </c>
      <c r="K17" s="25" t="str">
        <f t="shared" ca="1" si="0"/>
        <v>UNIVERSIDAD DE LA CIÉNEGA DEL ESTADO DE MICHOACÁN DE OCAMPO</v>
      </c>
      <c r="L17">
        <f t="shared" ca="1" si="1"/>
        <v>39878968</v>
      </c>
      <c r="M17">
        <f t="shared" ca="1" si="2"/>
        <v>-1041732</v>
      </c>
      <c r="N17">
        <f t="shared" ca="1" si="3"/>
        <v>8928000</v>
      </c>
      <c r="O17">
        <f t="shared" ca="1" si="4"/>
        <v>8928000</v>
      </c>
      <c r="P17">
        <f t="shared" ca="1" si="5"/>
        <v>8928000</v>
      </c>
      <c r="Q17">
        <f t="shared" ca="1" si="6"/>
        <v>29909236</v>
      </c>
    </row>
    <row r="18" spans="1:17" x14ac:dyDescent="0.2">
      <c r="A18" s="4" t="s">
        <v>93</v>
      </c>
      <c r="B18" s="4" t="s">
        <v>32</v>
      </c>
      <c r="C18" s="21">
        <v>117597536</v>
      </c>
      <c r="D18" s="14">
        <v>-2443546.2799999998</v>
      </c>
      <c r="E18" s="21">
        <v>23904670.719999999</v>
      </c>
      <c r="F18" s="14">
        <v>23904670.719999999</v>
      </c>
      <c r="G18" s="14">
        <v>14250351.029999999</v>
      </c>
      <c r="H18" s="14">
        <v>91249319</v>
      </c>
      <c r="I18" s="19" t="str">
        <f t="shared" si="7"/>
        <v>B98</v>
      </c>
      <c r="J18">
        <f t="shared" si="8"/>
        <v>98</v>
      </c>
      <c r="K18" s="25" t="str">
        <f t="shared" ca="1" si="0"/>
        <v>UNIVERSIDAD INTERCULTURAL INDÍGENA DE MICHOACÁN</v>
      </c>
      <c r="L18">
        <f t="shared" ca="1" si="1"/>
        <v>18397586</v>
      </c>
      <c r="M18">
        <f t="shared" ca="1" si="2"/>
        <v>-4599393</v>
      </c>
      <c r="N18">
        <f t="shared" ca="1" si="3"/>
        <v>0</v>
      </c>
      <c r="O18">
        <f t="shared" ca="1" si="4"/>
        <v>0</v>
      </c>
      <c r="P18">
        <f t="shared" ca="1" si="5"/>
        <v>0</v>
      </c>
      <c r="Q18">
        <f t="shared" ca="1" si="6"/>
        <v>13798193</v>
      </c>
    </row>
    <row r="19" spans="1:17" x14ac:dyDescent="0.2">
      <c r="A19" s="4" t="s">
        <v>93</v>
      </c>
      <c r="B19" s="4" t="s">
        <v>141</v>
      </c>
      <c r="C19" s="21">
        <v>160127170</v>
      </c>
      <c r="D19" s="14">
        <v>-24783206.210000001</v>
      </c>
      <c r="E19" s="21">
        <v>12691669.789999999</v>
      </c>
      <c r="F19" s="14">
        <v>12691669.789999999</v>
      </c>
      <c r="G19" s="14">
        <v>8094062.5199999996</v>
      </c>
      <c r="H19" s="14">
        <v>122652294</v>
      </c>
      <c r="I19" s="19" t="str">
        <f t="shared" si="7"/>
        <v>B99</v>
      </c>
      <c r="J19">
        <f t="shared" si="8"/>
        <v>99</v>
      </c>
      <c r="K19" s="25" t="str">
        <f t="shared" ca="1" si="0"/>
        <v>COMISIÓN ESTATAL DEL AGUA Y GESTIÓN DE CUENCAS</v>
      </c>
      <c r="L19">
        <f t="shared" ca="1" si="1"/>
        <v>105618000</v>
      </c>
      <c r="M19">
        <f t="shared" ca="1" si="2"/>
        <v>0</v>
      </c>
      <c r="N19">
        <f t="shared" ca="1" si="3"/>
        <v>35000000</v>
      </c>
      <c r="O19">
        <f t="shared" ca="1" si="4"/>
        <v>35000000</v>
      </c>
      <c r="P19">
        <f t="shared" ca="1" si="5"/>
        <v>23288800</v>
      </c>
      <c r="Q19">
        <f t="shared" ca="1" si="6"/>
        <v>70618000</v>
      </c>
    </row>
    <row r="20" spans="1:17" x14ac:dyDescent="0.2">
      <c r="A20" s="4" t="s">
        <v>93</v>
      </c>
      <c r="B20" s="4" t="s">
        <v>33</v>
      </c>
      <c r="C20" s="21">
        <v>210587069</v>
      </c>
      <c r="D20" s="14">
        <v>-15214904.49</v>
      </c>
      <c r="E20" s="21">
        <v>30800848.510000002</v>
      </c>
      <c r="F20" s="14">
        <v>30800848.510000002</v>
      </c>
      <c r="G20" s="14">
        <v>21603016.34</v>
      </c>
      <c r="H20" s="14">
        <v>164571316</v>
      </c>
      <c r="I20" s="19" t="str">
        <f t="shared" si="7"/>
        <v>B100</v>
      </c>
      <c r="J20">
        <f t="shared" si="8"/>
        <v>100</v>
      </c>
      <c r="K20" s="25" t="str">
        <f t="shared" ca="1" si="0"/>
        <v>UNIVERSIDAD POLITÉCNICA DE URUAPAN, MICHOACÁN</v>
      </c>
      <c r="L20">
        <f t="shared" ca="1" si="1"/>
        <v>4301807</v>
      </c>
      <c r="M20">
        <f t="shared" ca="1" si="2"/>
        <v>-287650</v>
      </c>
      <c r="N20">
        <f t="shared" ca="1" si="3"/>
        <v>787796</v>
      </c>
      <c r="O20">
        <f t="shared" ca="1" si="4"/>
        <v>787796</v>
      </c>
      <c r="P20">
        <f t="shared" ca="1" si="5"/>
        <v>787796</v>
      </c>
      <c r="Q20">
        <f t="shared" ca="1" si="6"/>
        <v>3226361</v>
      </c>
    </row>
    <row r="21" spans="1:17" x14ac:dyDescent="0.2">
      <c r="A21" s="4" t="s">
        <v>93</v>
      </c>
      <c r="B21" s="4" t="s">
        <v>80</v>
      </c>
      <c r="C21" s="21">
        <v>1013494433</v>
      </c>
      <c r="D21" s="14">
        <v>38024810.869999997</v>
      </c>
      <c r="E21" s="21">
        <v>38024810.869999997</v>
      </c>
      <c r="F21" s="14">
        <v>38024810.869999997</v>
      </c>
      <c r="G21" s="14">
        <v>38024810.869999997</v>
      </c>
      <c r="H21" s="14">
        <v>1013494433</v>
      </c>
      <c r="I21" s="19" t="str">
        <f t="shared" si="7"/>
        <v>B101</v>
      </c>
      <c r="J21">
        <f t="shared" si="8"/>
        <v>101</v>
      </c>
      <c r="K21" s="25" t="str">
        <f t="shared" ca="1" si="0"/>
        <v>UNIVERSIDAD POLITÉCNICA DE LÁZARO CÁRDENAS, MICHOACÁN</v>
      </c>
      <c r="L21">
        <f t="shared" ca="1" si="1"/>
        <v>4037807</v>
      </c>
      <c r="M21">
        <f t="shared" ca="1" si="2"/>
        <v>-283404</v>
      </c>
      <c r="N21">
        <f t="shared" ca="1" si="3"/>
        <v>726042</v>
      </c>
      <c r="O21">
        <f t="shared" ca="1" si="4"/>
        <v>726042</v>
      </c>
      <c r="P21">
        <f t="shared" ca="1" si="5"/>
        <v>726042</v>
      </c>
      <c r="Q21">
        <f t="shared" ca="1" si="6"/>
        <v>3028361</v>
      </c>
    </row>
    <row r="22" spans="1:17" x14ac:dyDescent="0.2">
      <c r="A22" s="4" t="s">
        <v>93</v>
      </c>
      <c r="B22" s="4" t="s">
        <v>34</v>
      </c>
      <c r="C22" s="21">
        <v>6819210437</v>
      </c>
      <c r="D22" s="14">
        <v>73521421</v>
      </c>
      <c r="E22" s="21">
        <v>1760677933</v>
      </c>
      <c r="F22" s="14">
        <v>1760677933</v>
      </c>
      <c r="G22" s="14">
        <v>1760677933</v>
      </c>
      <c r="H22" s="14">
        <v>5132053925</v>
      </c>
      <c r="I22" s="19" t="str">
        <f t="shared" si="7"/>
        <v>B102</v>
      </c>
      <c r="J22">
        <f t="shared" si="8"/>
        <v>102</v>
      </c>
      <c r="K22" s="25" t="str">
        <f t="shared" ca="1" si="0"/>
        <v>COORDINACIÓN DEL SISTEMA PENITENCIARIO DEL ESTADO DE MICHOACÁN DE OCAMPO</v>
      </c>
      <c r="L22">
        <f t="shared" ca="1" si="1"/>
        <v>0</v>
      </c>
      <c r="M22">
        <f t="shared" ca="1" si="2"/>
        <v>32145902.760000002</v>
      </c>
      <c r="N22">
        <f t="shared" ca="1" si="3"/>
        <v>32145902.760000002</v>
      </c>
      <c r="O22">
        <f t="shared" ca="1" si="4"/>
        <v>32145902.760000002</v>
      </c>
      <c r="P22">
        <f t="shared" ca="1" si="5"/>
        <v>32145902.760000002</v>
      </c>
      <c r="Q22">
        <f t="shared" ca="1" si="6"/>
        <v>0</v>
      </c>
    </row>
    <row r="23" spans="1:17" x14ac:dyDescent="0.2">
      <c r="A23" s="4" t="s">
        <v>93</v>
      </c>
      <c r="B23" s="4" t="s">
        <v>35</v>
      </c>
      <c r="C23" s="21">
        <v>122986672</v>
      </c>
      <c r="D23" s="13">
        <v>0</v>
      </c>
      <c r="E23" s="22">
        <v>0</v>
      </c>
      <c r="F23" s="13">
        <v>0</v>
      </c>
      <c r="G23" s="13">
        <v>0</v>
      </c>
      <c r="H23" s="14">
        <v>122986672</v>
      </c>
      <c r="I23" s="19" t="str">
        <f t="shared" si="7"/>
        <v>B103</v>
      </c>
      <c r="J23">
        <f t="shared" si="8"/>
        <v>103</v>
      </c>
      <c r="K23" s="25" t="str">
        <f t="shared" ca="1" si="0"/>
        <v>UNIVERSIDAD TECNOLÓGICA DEL ORIENTE DE MICHOACÁN</v>
      </c>
      <c r="L23">
        <f t="shared" ca="1" si="1"/>
        <v>4015888</v>
      </c>
      <c r="M23">
        <f t="shared" ca="1" si="2"/>
        <v>-310301</v>
      </c>
      <c r="N23">
        <f t="shared" ca="1" si="3"/>
        <v>693670</v>
      </c>
      <c r="O23">
        <f t="shared" ca="1" si="4"/>
        <v>693670</v>
      </c>
      <c r="P23">
        <f t="shared" ca="1" si="5"/>
        <v>693670</v>
      </c>
      <c r="Q23">
        <f t="shared" ca="1" si="6"/>
        <v>3011917</v>
      </c>
    </row>
    <row r="24" spans="1:17" x14ac:dyDescent="0.2">
      <c r="A24" s="4" t="s">
        <v>93</v>
      </c>
      <c r="B24" s="4" t="s">
        <v>36</v>
      </c>
      <c r="C24" s="21">
        <v>734096141</v>
      </c>
      <c r="D24" s="14">
        <v>-79894222.25</v>
      </c>
      <c r="E24" s="21">
        <v>64998613.75</v>
      </c>
      <c r="F24" s="14">
        <v>64998613.75</v>
      </c>
      <c r="G24" s="14">
        <v>64387204.340000004</v>
      </c>
      <c r="H24" s="14">
        <v>589203305</v>
      </c>
      <c r="I24" s="19" t="str">
        <f t="shared" si="7"/>
        <v>B104</v>
      </c>
      <c r="J24">
        <f t="shared" si="8"/>
        <v>104</v>
      </c>
      <c r="K24" s="25">
        <f t="shared" ca="1" si="0"/>
        <v>0</v>
      </c>
      <c r="L24">
        <f t="shared" ca="1" si="1"/>
        <v>0</v>
      </c>
      <c r="M24">
        <f t="shared" ca="1" si="2"/>
        <v>0</v>
      </c>
      <c r="N24">
        <f t="shared" ca="1" si="3"/>
        <v>0</v>
      </c>
      <c r="O24">
        <f t="shared" ca="1" si="4"/>
        <v>0</v>
      </c>
      <c r="P24">
        <f t="shared" ca="1" si="5"/>
        <v>0</v>
      </c>
      <c r="Q24">
        <f t="shared" ca="1" si="6"/>
        <v>0</v>
      </c>
    </row>
    <row r="25" spans="1:17" x14ac:dyDescent="0.2">
      <c r="A25" s="4" t="s">
        <v>93</v>
      </c>
      <c r="B25" s="4" t="s">
        <v>38</v>
      </c>
      <c r="C25" s="21">
        <v>44360053</v>
      </c>
      <c r="D25" s="14">
        <v>-1714504.4</v>
      </c>
      <c r="E25" s="21">
        <v>8821057.5999999996</v>
      </c>
      <c r="F25" s="14">
        <v>8821057.5999999996</v>
      </c>
      <c r="G25" s="14">
        <v>5628698.6399999997</v>
      </c>
      <c r="H25" s="14">
        <v>33824491</v>
      </c>
      <c r="I25" s="19" t="str">
        <f t="shared" si="7"/>
        <v>B105</v>
      </c>
      <c r="J25">
        <f t="shared" si="8"/>
        <v>105</v>
      </c>
      <c r="K25" s="25">
        <f t="shared" ca="1" si="0"/>
        <v>0</v>
      </c>
      <c r="L25">
        <f t="shared" ca="1" si="1"/>
        <v>0</v>
      </c>
      <c r="M25">
        <f t="shared" ca="1" si="2"/>
        <v>0</v>
      </c>
      <c r="N25">
        <f t="shared" ca="1" si="3"/>
        <v>0</v>
      </c>
      <c r="O25">
        <f t="shared" ca="1" si="4"/>
        <v>0</v>
      </c>
      <c r="P25">
        <f t="shared" ca="1" si="5"/>
        <v>0</v>
      </c>
      <c r="Q25">
        <f t="shared" ca="1" si="6"/>
        <v>0</v>
      </c>
    </row>
    <row r="26" spans="1:17" x14ac:dyDescent="0.2">
      <c r="A26" s="4" t="s">
        <v>93</v>
      </c>
      <c r="B26" s="4" t="s">
        <v>39</v>
      </c>
      <c r="C26" s="21">
        <v>79635499</v>
      </c>
      <c r="D26" s="14">
        <v>890785.65</v>
      </c>
      <c r="E26" s="21">
        <v>5778954.6500000004</v>
      </c>
      <c r="F26" s="14">
        <v>5778954.6500000004</v>
      </c>
      <c r="G26" s="14">
        <v>2244215.5699999998</v>
      </c>
      <c r="H26" s="14">
        <v>74747330</v>
      </c>
      <c r="I26" s="19" t="str">
        <f t="shared" si="7"/>
        <v>B106</v>
      </c>
      <c r="J26">
        <f t="shared" si="8"/>
        <v>106</v>
      </c>
      <c r="K26" s="25">
        <f t="shared" ca="1" si="0"/>
        <v>0</v>
      </c>
      <c r="L26">
        <f t="shared" ca="1" si="1"/>
        <v>0</v>
      </c>
      <c r="M26">
        <f t="shared" ca="1" si="2"/>
        <v>0</v>
      </c>
      <c r="N26">
        <f t="shared" ca="1" si="3"/>
        <v>0</v>
      </c>
      <c r="O26">
        <f t="shared" ca="1" si="4"/>
        <v>0</v>
      </c>
      <c r="P26">
        <f t="shared" ca="1" si="5"/>
        <v>0</v>
      </c>
      <c r="Q26">
        <f t="shared" ca="1" si="6"/>
        <v>0</v>
      </c>
    </row>
    <row r="27" spans="1:17" x14ac:dyDescent="0.2">
      <c r="A27" s="4" t="s">
        <v>93</v>
      </c>
      <c r="B27" s="4" t="s">
        <v>40</v>
      </c>
      <c r="C27" s="21">
        <v>71496597</v>
      </c>
      <c r="D27" s="14">
        <v>-6305542.5499999998</v>
      </c>
      <c r="E27" s="21">
        <v>11005686.449999999</v>
      </c>
      <c r="F27" s="14">
        <v>11005686.449999999</v>
      </c>
      <c r="G27" s="14">
        <v>5625411.6200000001</v>
      </c>
      <c r="H27" s="14">
        <v>54185368</v>
      </c>
      <c r="I27" s="19" t="str">
        <f t="shared" si="7"/>
        <v>B107</v>
      </c>
      <c r="J27">
        <f t="shared" si="8"/>
        <v>107</v>
      </c>
      <c r="K27" s="25">
        <f t="shared" ca="1" si="0"/>
        <v>0</v>
      </c>
      <c r="L27">
        <f t="shared" ca="1" si="1"/>
        <v>0</v>
      </c>
      <c r="M27">
        <f t="shared" ca="1" si="2"/>
        <v>0</v>
      </c>
      <c r="N27">
        <f t="shared" ca="1" si="3"/>
        <v>0</v>
      </c>
      <c r="O27">
        <f t="shared" ca="1" si="4"/>
        <v>0</v>
      </c>
      <c r="P27">
        <f t="shared" ca="1" si="5"/>
        <v>0</v>
      </c>
      <c r="Q27">
        <f t="shared" ca="1" si="6"/>
        <v>0</v>
      </c>
    </row>
    <row r="28" spans="1:17" x14ac:dyDescent="0.2">
      <c r="A28" s="4" t="s">
        <v>93</v>
      </c>
      <c r="B28" s="4" t="s">
        <v>41</v>
      </c>
      <c r="C28" s="21">
        <v>34731796</v>
      </c>
      <c r="D28" s="14">
        <v>-3581804.81</v>
      </c>
      <c r="E28" s="21">
        <v>4324948.1900000004</v>
      </c>
      <c r="F28" s="14">
        <v>4324948.1900000004</v>
      </c>
      <c r="G28" s="14">
        <v>2516624.9900000002</v>
      </c>
      <c r="H28" s="14">
        <v>26825043</v>
      </c>
      <c r="I28" s="19" t="str">
        <f t="shared" si="7"/>
        <v>B108</v>
      </c>
      <c r="J28">
        <f t="shared" si="8"/>
        <v>108</v>
      </c>
      <c r="K28" s="25">
        <f t="shared" ca="1" si="0"/>
        <v>0</v>
      </c>
      <c r="L28">
        <f t="shared" ca="1" si="1"/>
        <v>0</v>
      </c>
      <c r="M28">
        <f t="shared" ca="1" si="2"/>
        <v>0</v>
      </c>
      <c r="N28">
        <f t="shared" ca="1" si="3"/>
        <v>0</v>
      </c>
      <c r="O28">
        <f t="shared" ca="1" si="4"/>
        <v>0</v>
      </c>
      <c r="P28">
        <f t="shared" ca="1" si="5"/>
        <v>0</v>
      </c>
      <c r="Q28">
        <f t="shared" ca="1" si="6"/>
        <v>0</v>
      </c>
    </row>
    <row r="29" spans="1:17" x14ac:dyDescent="0.2">
      <c r="A29" s="4" t="s">
        <v>93</v>
      </c>
      <c r="B29" s="4" t="s">
        <v>42</v>
      </c>
      <c r="C29" s="21">
        <v>69420890</v>
      </c>
      <c r="D29" s="14">
        <v>-2218724.2599999998</v>
      </c>
      <c r="E29" s="21">
        <v>14279451.74</v>
      </c>
      <c r="F29" s="14">
        <v>14279451.74</v>
      </c>
      <c r="G29" s="14">
        <v>10172451.02</v>
      </c>
      <c r="H29" s="14">
        <v>52922714</v>
      </c>
      <c r="I29" s="19" t="str">
        <f t="shared" si="7"/>
        <v>B109</v>
      </c>
      <c r="J29">
        <f t="shared" si="8"/>
        <v>109</v>
      </c>
      <c r="K29" s="25">
        <f t="shared" ca="1" si="0"/>
        <v>0</v>
      </c>
      <c r="L29">
        <f t="shared" ca="1" si="1"/>
        <v>0</v>
      </c>
      <c r="M29">
        <f t="shared" ca="1" si="2"/>
        <v>0</v>
      </c>
      <c r="N29">
        <f t="shared" ca="1" si="3"/>
        <v>0</v>
      </c>
      <c r="O29">
        <f t="shared" ca="1" si="4"/>
        <v>0</v>
      </c>
      <c r="P29">
        <f t="shared" ca="1" si="5"/>
        <v>0</v>
      </c>
      <c r="Q29">
        <f t="shared" ca="1" si="6"/>
        <v>0</v>
      </c>
    </row>
    <row r="30" spans="1:17" x14ac:dyDescent="0.2">
      <c r="A30" s="4" t="s">
        <v>93</v>
      </c>
      <c r="B30" s="4" t="s">
        <v>43</v>
      </c>
      <c r="C30" s="21">
        <v>24007596</v>
      </c>
      <c r="D30" s="14">
        <v>-342240.74</v>
      </c>
      <c r="E30" s="21">
        <v>5228465.26</v>
      </c>
      <c r="F30" s="14">
        <v>5228465.26</v>
      </c>
      <c r="G30" s="14">
        <v>3349869.95</v>
      </c>
      <c r="H30" s="14">
        <v>18436890</v>
      </c>
      <c r="I30" s="19" t="str">
        <f t="shared" si="7"/>
        <v>B110</v>
      </c>
      <c r="J30">
        <f t="shared" si="8"/>
        <v>110</v>
      </c>
      <c r="K30" s="25">
        <f t="shared" ca="1" si="0"/>
        <v>0</v>
      </c>
      <c r="L30">
        <f t="shared" ca="1" si="1"/>
        <v>0</v>
      </c>
      <c r="M30">
        <f t="shared" ca="1" si="2"/>
        <v>0</v>
      </c>
      <c r="N30">
        <f t="shared" ca="1" si="3"/>
        <v>0</v>
      </c>
      <c r="O30">
        <f t="shared" ca="1" si="4"/>
        <v>0</v>
      </c>
      <c r="P30">
        <f t="shared" ca="1" si="5"/>
        <v>0</v>
      </c>
      <c r="Q30">
        <f t="shared" ca="1" si="6"/>
        <v>0</v>
      </c>
    </row>
    <row r="31" spans="1:17" x14ac:dyDescent="0.2">
      <c r="A31" s="4" t="s">
        <v>93</v>
      </c>
      <c r="B31" s="4" t="s">
        <v>44</v>
      </c>
      <c r="C31" s="21">
        <v>47969790</v>
      </c>
      <c r="D31" s="14">
        <v>-2599569.7999999998</v>
      </c>
      <c r="E31" s="21">
        <v>8599550.1999999993</v>
      </c>
      <c r="F31" s="14">
        <v>8599550.1999999993</v>
      </c>
      <c r="G31" s="14">
        <v>5798052.9000000004</v>
      </c>
      <c r="H31" s="14">
        <v>36770670</v>
      </c>
      <c r="I31" s="19" t="str">
        <f t="shared" si="7"/>
        <v>B111</v>
      </c>
      <c r="J31">
        <f t="shared" si="8"/>
        <v>111</v>
      </c>
      <c r="K31" s="25">
        <f t="shared" ca="1" si="0"/>
        <v>0</v>
      </c>
      <c r="L31">
        <f t="shared" ca="1" si="1"/>
        <v>0</v>
      </c>
      <c r="M31">
        <f t="shared" ca="1" si="2"/>
        <v>0</v>
      </c>
      <c r="N31">
        <f t="shared" ca="1" si="3"/>
        <v>0</v>
      </c>
      <c r="O31">
        <f t="shared" ca="1" si="4"/>
        <v>0</v>
      </c>
      <c r="P31">
        <f t="shared" ca="1" si="5"/>
        <v>0</v>
      </c>
      <c r="Q31">
        <f t="shared" ca="1" si="6"/>
        <v>0</v>
      </c>
    </row>
    <row r="32" spans="1:17" x14ac:dyDescent="0.2">
      <c r="A32" s="4" t="s">
        <v>93</v>
      </c>
      <c r="B32" s="4" t="s">
        <v>45</v>
      </c>
      <c r="C32" s="21">
        <v>987083553</v>
      </c>
      <c r="D32" s="14">
        <v>-6437499</v>
      </c>
      <c r="E32" s="21">
        <v>218616024</v>
      </c>
      <c r="F32" s="14">
        <v>218616024</v>
      </c>
      <c r="G32" s="14">
        <v>218616024</v>
      </c>
      <c r="H32" s="14">
        <v>762030030</v>
      </c>
      <c r="I32" s="19" t="str">
        <f t="shared" si="7"/>
        <v>B112</v>
      </c>
      <c r="J32">
        <f t="shared" si="8"/>
        <v>112</v>
      </c>
      <c r="K32" s="25">
        <f t="shared" ca="1" si="0"/>
        <v>0</v>
      </c>
      <c r="L32">
        <f t="shared" ca="1" si="1"/>
        <v>0</v>
      </c>
      <c r="M32">
        <f t="shared" ca="1" si="2"/>
        <v>0</v>
      </c>
      <c r="N32">
        <f t="shared" ca="1" si="3"/>
        <v>0</v>
      </c>
      <c r="O32">
        <f t="shared" ca="1" si="4"/>
        <v>0</v>
      </c>
      <c r="P32">
        <f t="shared" ca="1" si="5"/>
        <v>0</v>
      </c>
      <c r="Q32">
        <f t="shared" ca="1" si="6"/>
        <v>0</v>
      </c>
    </row>
    <row r="33" spans="1:17" x14ac:dyDescent="0.2">
      <c r="A33" s="4" t="s">
        <v>93</v>
      </c>
      <c r="B33" s="4" t="s">
        <v>46</v>
      </c>
      <c r="C33" s="21">
        <v>371624262</v>
      </c>
      <c r="D33" s="14">
        <v>-28459571.73</v>
      </c>
      <c r="E33" s="21">
        <v>60972561.270000003</v>
      </c>
      <c r="F33" s="14">
        <v>60972561.270000003</v>
      </c>
      <c r="G33" s="14">
        <v>36297645.100000001</v>
      </c>
      <c r="H33" s="14">
        <v>282192129</v>
      </c>
      <c r="I33" s="19" t="str">
        <f t="shared" si="7"/>
        <v>B113</v>
      </c>
      <c r="J33">
        <f t="shared" si="8"/>
        <v>113</v>
      </c>
      <c r="K33" s="25">
        <f t="shared" ca="1" si="0"/>
        <v>0</v>
      </c>
      <c r="L33">
        <f t="shared" ca="1" si="1"/>
        <v>0</v>
      </c>
      <c r="M33">
        <f t="shared" ca="1" si="2"/>
        <v>0</v>
      </c>
      <c r="N33">
        <f t="shared" ca="1" si="3"/>
        <v>0</v>
      </c>
      <c r="O33">
        <f t="shared" ca="1" si="4"/>
        <v>0</v>
      </c>
      <c r="P33">
        <f t="shared" ca="1" si="5"/>
        <v>0</v>
      </c>
      <c r="Q33">
        <f t="shared" ca="1" si="6"/>
        <v>0</v>
      </c>
    </row>
    <row r="34" spans="1:17" x14ac:dyDescent="0.2">
      <c r="A34" s="4" t="s">
        <v>93</v>
      </c>
      <c r="B34" s="4" t="s">
        <v>47</v>
      </c>
      <c r="C34" s="21">
        <v>679999839</v>
      </c>
      <c r="D34" s="14">
        <v>10804348</v>
      </c>
      <c r="E34" s="21">
        <v>207963850</v>
      </c>
      <c r="F34" s="14">
        <v>207963850</v>
      </c>
      <c r="G34" s="14">
        <v>207963850</v>
      </c>
      <c r="H34" s="14">
        <v>482840337</v>
      </c>
      <c r="I34" s="19" t="str">
        <f t="shared" si="7"/>
        <v>B114</v>
      </c>
      <c r="J34">
        <f t="shared" si="8"/>
        <v>114</v>
      </c>
      <c r="K34" s="25">
        <f t="shared" ca="1" si="0"/>
        <v>0</v>
      </c>
      <c r="L34">
        <f t="shared" ca="1" si="1"/>
        <v>0</v>
      </c>
      <c r="M34">
        <f t="shared" ca="1" si="2"/>
        <v>0</v>
      </c>
      <c r="N34">
        <f t="shared" ca="1" si="3"/>
        <v>0</v>
      </c>
      <c r="O34">
        <f t="shared" ca="1" si="4"/>
        <v>0</v>
      </c>
      <c r="P34">
        <f t="shared" ca="1" si="5"/>
        <v>0</v>
      </c>
      <c r="Q34">
        <f t="shared" ca="1" si="6"/>
        <v>0</v>
      </c>
    </row>
    <row r="35" spans="1:17" x14ac:dyDescent="0.2">
      <c r="A35" s="4" t="s">
        <v>93</v>
      </c>
      <c r="B35" s="4" t="s">
        <v>48</v>
      </c>
      <c r="C35" s="21">
        <v>99702040</v>
      </c>
      <c r="D35" s="13">
        <v>0</v>
      </c>
      <c r="E35" s="21">
        <v>24925509</v>
      </c>
      <c r="F35" s="14">
        <v>24925509</v>
      </c>
      <c r="G35" s="14">
        <v>24925509</v>
      </c>
      <c r="H35" s="14">
        <v>74776531</v>
      </c>
      <c r="I35" s="19" t="str">
        <f t="shared" si="7"/>
        <v>B115</v>
      </c>
      <c r="J35">
        <f t="shared" si="8"/>
        <v>115</v>
      </c>
      <c r="K35" s="25">
        <f t="shared" ca="1" si="0"/>
        <v>0</v>
      </c>
      <c r="L35">
        <f t="shared" ca="1" si="1"/>
        <v>0</v>
      </c>
      <c r="M35">
        <f t="shared" ca="1" si="2"/>
        <v>0</v>
      </c>
      <c r="N35">
        <f t="shared" ca="1" si="3"/>
        <v>0</v>
      </c>
      <c r="O35">
        <f t="shared" ca="1" si="4"/>
        <v>0</v>
      </c>
      <c r="P35">
        <f t="shared" ca="1" si="5"/>
        <v>0</v>
      </c>
      <c r="Q35">
        <f t="shared" ca="1" si="6"/>
        <v>0</v>
      </c>
    </row>
    <row r="36" spans="1:17" x14ac:dyDescent="0.2">
      <c r="A36" s="4" t="s">
        <v>93</v>
      </c>
      <c r="B36" s="4" t="s">
        <v>49</v>
      </c>
      <c r="C36" s="21">
        <v>118349442</v>
      </c>
      <c r="D36" s="13">
        <v>0</v>
      </c>
      <c r="E36" s="21">
        <v>29587359</v>
      </c>
      <c r="F36" s="14">
        <v>29587359</v>
      </c>
      <c r="G36" s="14">
        <v>29587359</v>
      </c>
      <c r="H36" s="14">
        <v>88762083</v>
      </c>
      <c r="I36" s="19" t="str">
        <f t="shared" si="7"/>
        <v>B116</v>
      </c>
      <c r="J36">
        <f t="shared" si="8"/>
        <v>116</v>
      </c>
      <c r="K36" s="25">
        <f t="shared" ca="1" si="0"/>
        <v>0</v>
      </c>
      <c r="L36">
        <f t="shared" ca="1" si="1"/>
        <v>0</v>
      </c>
      <c r="M36">
        <f t="shared" ca="1" si="2"/>
        <v>0</v>
      </c>
      <c r="N36">
        <f t="shared" ca="1" si="3"/>
        <v>0</v>
      </c>
      <c r="O36">
        <f t="shared" ca="1" si="4"/>
        <v>0</v>
      </c>
      <c r="P36">
        <f t="shared" ca="1" si="5"/>
        <v>0</v>
      </c>
      <c r="Q36">
        <f t="shared" ca="1" si="6"/>
        <v>0</v>
      </c>
    </row>
    <row r="37" spans="1:17" x14ac:dyDescent="0.2">
      <c r="A37" s="4" t="s">
        <v>93</v>
      </c>
      <c r="B37" s="4" t="s">
        <v>50</v>
      </c>
      <c r="C37" s="21">
        <v>23293575</v>
      </c>
      <c r="D37" s="14">
        <v>-1215596</v>
      </c>
      <c r="E37" s="21">
        <v>4607794</v>
      </c>
      <c r="F37" s="14">
        <v>4607794</v>
      </c>
      <c r="G37" s="14">
        <v>4607794</v>
      </c>
      <c r="H37" s="14">
        <v>17470185</v>
      </c>
      <c r="I37" s="19" t="str">
        <f t="shared" si="7"/>
        <v>B117</v>
      </c>
      <c r="J37">
        <f t="shared" si="8"/>
        <v>117</v>
      </c>
      <c r="K37" s="25">
        <f t="shared" ca="1" si="0"/>
        <v>0</v>
      </c>
      <c r="L37">
        <f t="shared" ca="1" si="1"/>
        <v>0</v>
      </c>
      <c r="M37">
        <f t="shared" ca="1" si="2"/>
        <v>0</v>
      </c>
      <c r="N37">
        <f t="shared" ca="1" si="3"/>
        <v>0</v>
      </c>
      <c r="O37">
        <f t="shared" ca="1" si="4"/>
        <v>0</v>
      </c>
      <c r="P37">
        <f t="shared" ca="1" si="5"/>
        <v>0</v>
      </c>
      <c r="Q37">
        <f t="shared" ca="1" si="6"/>
        <v>0</v>
      </c>
    </row>
    <row r="38" spans="1:17" x14ac:dyDescent="0.2">
      <c r="A38" s="4" t="s">
        <v>93</v>
      </c>
      <c r="B38" s="4" t="s">
        <v>51</v>
      </c>
      <c r="C38" s="21">
        <v>16165828</v>
      </c>
      <c r="D38" s="14">
        <v>-1779143.81</v>
      </c>
      <c r="E38" s="21">
        <v>2145339.19</v>
      </c>
      <c r="F38" s="14">
        <v>2145339.19</v>
      </c>
      <c r="G38" s="14">
        <v>1107900.25</v>
      </c>
      <c r="H38" s="14">
        <v>12241345</v>
      </c>
      <c r="I38" s="19" t="str">
        <f t="shared" si="7"/>
        <v>B118</v>
      </c>
      <c r="J38">
        <f t="shared" si="8"/>
        <v>118</v>
      </c>
      <c r="K38" s="25">
        <f t="shared" ca="1" si="0"/>
        <v>0</v>
      </c>
      <c r="L38">
        <f t="shared" ca="1" si="1"/>
        <v>0</v>
      </c>
      <c r="M38">
        <f t="shared" ca="1" si="2"/>
        <v>0</v>
      </c>
      <c r="N38">
        <f t="shared" ca="1" si="3"/>
        <v>0</v>
      </c>
      <c r="O38">
        <f t="shared" ca="1" si="4"/>
        <v>0</v>
      </c>
      <c r="P38">
        <f t="shared" ca="1" si="5"/>
        <v>0</v>
      </c>
      <c r="Q38">
        <f t="shared" ca="1" si="6"/>
        <v>0</v>
      </c>
    </row>
    <row r="39" spans="1:17" x14ac:dyDescent="0.2">
      <c r="A39" s="4" t="s">
        <v>93</v>
      </c>
      <c r="B39" s="4" t="s">
        <v>52</v>
      </c>
      <c r="C39" s="21">
        <v>159669164</v>
      </c>
      <c r="D39" s="14">
        <v>4835847.7699999996</v>
      </c>
      <c r="E39" s="21">
        <v>44753133.770000003</v>
      </c>
      <c r="F39" s="14">
        <v>44753133.770000003</v>
      </c>
      <c r="G39" s="14">
        <v>44753133.770000003</v>
      </c>
      <c r="H39" s="14">
        <v>119751878</v>
      </c>
      <c r="I39" s="19" t="str">
        <f t="shared" si="7"/>
        <v>B119</v>
      </c>
      <c r="J39">
        <f t="shared" si="8"/>
        <v>119</v>
      </c>
      <c r="K39" s="25">
        <f t="shared" ca="1" si="0"/>
        <v>0</v>
      </c>
      <c r="L39">
        <f t="shared" ca="1" si="1"/>
        <v>0</v>
      </c>
      <c r="M39">
        <f t="shared" ca="1" si="2"/>
        <v>0</v>
      </c>
      <c r="N39">
        <f t="shared" ca="1" si="3"/>
        <v>0</v>
      </c>
      <c r="O39">
        <f t="shared" ca="1" si="4"/>
        <v>0</v>
      </c>
      <c r="P39">
        <f t="shared" ca="1" si="5"/>
        <v>0</v>
      </c>
      <c r="Q39">
        <f t="shared" ca="1" si="6"/>
        <v>0</v>
      </c>
    </row>
    <row r="40" spans="1:17" x14ac:dyDescent="0.2">
      <c r="A40" s="4" t="s">
        <v>93</v>
      </c>
      <c r="B40" s="4" t="s">
        <v>53</v>
      </c>
      <c r="C40" s="21">
        <v>38290916</v>
      </c>
      <c r="D40" s="14">
        <v>-1279113.23</v>
      </c>
      <c r="E40" s="21">
        <v>7694782.7699999996</v>
      </c>
      <c r="F40" s="14">
        <v>7694782.7699999996</v>
      </c>
      <c r="G40" s="14">
        <v>4437850.17</v>
      </c>
      <c r="H40" s="14">
        <v>29317020</v>
      </c>
      <c r="I40" s="19" t="str">
        <f t="shared" si="7"/>
        <v>B120</v>
      </c>
      <c r="J40">
        <f t="shared" si="8"/>
        <v>120</v>
      </c>
      <c r="K40" s="25">
        <f t="shared" ca="1" si="0"/>
        <v>0</v>
      </c>
      <c r="L40">
        <f t="shared" ca="1" si="1"/>
        <v>0</v>
      </c>
      <c r="M40">
        <f t="shared" ca="1" si="2"/>
        <v>0</v>
      </c>
      <c r="N40">
        <f t="shared" ca="1" si="3"/>
        <v>0</v>
      </c>
      <c r="O40">
        <f t="shared" ca="1" si="4"/>
        <v>0</v>
      </c>
      <c r="P40">
        <f t="shared" ca="1" si="5"/>
        <v>0</v>
      </c>
      <c r="Q40">
        <f t="shared" ca="1" si="6"/>
        <v>0</v>
      </c>
    </row>
    <row r="41" spans="1:17" x14ac:dyDescent="0.2">
      <c r="A41" s="4" t="s">
        <v>93</v>
      </c>
      <c r="B41" s="4" t="s">
        <v>54</v>
      </c>
      <c r="C41" s="21">
        <v>108004443</v>
      </c>
      <c r="D41" s="14">
        <v>-6584036.9699999997</v>
      </c>
      <c r="E41" s="21">
        <v>19213637.030000001</v>
      </c>
      <c r="F41" s="14">
        <v>19213637.030000001</v>
      </c>
      <c r="G41" s="14">
        <v>14401317.32</v>
      </c>
      <c r="H41" s="14">
        <v>82206769</v>
      </c>
      <c r="I41" s="19" t="str">
        <f t="shared" si="7"/>
        <v>B121</v>
      </c>
      <c r="J41">
        <f t="shared" si="8"/>
        <v>121</v>
      </c>
      <c r="K41" s="25">
        <f t="shared" ca="1" si="0"/>
        <v>0</v>
      </c>
      <c r="L41">
        <f t="shared" ca="1" si="1"/>
        <v>0</v>
      </c>
      <c r="M41">
        <f t="shared" ca="1" si="2"/>
        <v>0</v>
      </c>
      <c r="N41">
        <f t="shared" ca="1" si="3"/>
        <v>0</v>
      </c>
      <c r="O41">
        <f t="shared" ca="1" si="4"/>
        <v>0</v>
      </c>
      <c r="P41">
        <f t="shared" ca="1" si="5"/>
        <v>0</v>
      </c>
      <c r="Q41">
        <f t="shared" ca="1" si="6"/>
        <v>0</v>
      </c>
    </row>
    <row r="42" spans="1:17" x14ac:dyDescent="0.2">
      <c r="A42" s="4" t="s">
        <v>93</v>
      </c>
      <c r="B42" s="4" t="s">
        <v>55</v>
      </c>
      <c r="C42" s="21">
        <v>57811355</v>
      </c>
      <c r="D42" s="14">
        <v>-3488086.63</v>
      </c>
      <c r="E42" s="21">
        <v>10633452.369999999</v>
      </c>
      <c r="F42" s="14">
        <v>10633452.369999999</v>
      </c>
      <c r="G42" s="14">
        <v>7091676.1100000003</v>
      </c>
      <c r="H42" s="14">
        <v>43689816</v>
      </c>
      <c r="I42" s="19" t="str">
        <f t="shared" si="7"/>
        <v>B122</v>
      </c>
      <c r="J42">
        <f t="shared" si="8"/>
        <v>122</v>
      </c>
      <c r="K42" s="25">
        <f t="shared" ca="1" si="0"/>
        <v>0</v>
      </c>
      <c r="L42">
        <f t="shared" ca="1" si="1"/>
        <v>0</v>
      </c>
      <c r="M42">
        <f t="shared" ca="1" si="2"/>
        <v>0</v>
      </c>
      <c r="N42">
        <f t="shared" ca="1" si="3"/>
        <v>0</v>
      </c>
      <c r="O42">
        <f t="shared" ca="1" si="4"/>
        <v>0</v>
      </c>
      <c r="P42">
        <f t="shared" ca="1" si="5"/>
        <v>0</v>
      </c>
      <c r="Q42">
        <f t="shared" ca="1" si="6"/>
        <v>0</v>
      </c>
    </row>
    <row r="43" spans="1:17" x14ac:dyDescent="0.2">
      <c r="A43" s="4" t="s">
        <v>93</v>
      </c>
      <c r="B43" s="4" t="s">
        <v>56</v>
      </c>
      <c r="C43" s="21">
        <v>656479407</v>
      </c>
      <c r="D43" s="14">
        <v>-3583376</v>
      </c>
      <c r="E43" s="21">
        <v>127712500</v>
      </c>
      <c r="F43" s="14">
        <v>127712500</v>
      </c>
      <c r="G43" s="14">
        <v>127712500</v>
      </c>
      <c r="H43" s="14">
        <v>525183531</v>
      </c>
      <c r="I43" s="19" t="str">
        <f t="shared" si="7"/>
        <v>B123</v>
      </c>
      <c r="J43">
        <f t="shared" si="8"/>
        <v>123</v>
      </c>
      <c r="K43" s="25">
        <f t="shared" ca="1" si="0"/>
        <v>0</v>
      </c>
      <c r="L43">
        <f t="shared" ca="1" si="1"/>
        <v>0</v>
      </c>
      <c r="M43">
        <f t="shared" ca="1" si="2"/>
        <v>0</v>
      </c>
      <c r="N43">
        <f t="shared" ca="1" si="3"/>
        <v>0</v>
      </c>
      <c r="O43">
        <f t="shared" ca="1" si="4"/>
        <v>0</v>
      </c>
      <c r="P43">
        <f t="shared" ca="1" si="5"/>
        <v>0</v>
      </c>
      <c r="Q43">
        <f t="shared" ca="1" si="6"/>
        <v>0</v>
      </c>
    </row>
    <row r="44" spans="1:17" x14ac:dyDescent="0.2">
      <c r="A44" s="4" t="s">
        <v>93</v>
      </c>
      <c r="B44" s="4" t="s">
        <v>57</v>
      </c>
      <c r="C44" s="21">
        <v>85660469</v>
      </c>
      <c r="D44" s="14">
        <v>-1006260</v>
      </c>
      <c r="E44" s="21">
        <v>23938008</v>
      </c>
      <c r="F44" s="14">
        <v>23938008</v>
      </c>
      <c r="G44" s="14">
        <v>23938008</v>
      </c>
      <c r="H44" s="14">
        <v>60716201</v>
      </c>
      <c r="I44" s="19" t="str">
        <f t="shared" si="7"/>
        <v>B124</v>
      </c>
      <c r="J44">
        <f t="shared" si="8"/>
        <v>124</v>
      </c>
      <c r="K44" s="25">
        <f t="shared" ca="1" si="0"/>
        <v>0</v>
      </c>
      <c r="L44">
        <f t="shared" ca="1" si="1"/>
        <v>0</v>
      </c>
      <c r="M44">
        <f t="shared" ca="1" si="2"/>
        <v>0</v>
      </c>
      <c r="N44">
        <f t="shared" ca="1" si="3"/>
        <v>0</v>
      </c>
      <c r="O44">
        <f t="shared" ca="1" si="4"/>
        <v>0</v>
      </c>
      <c r="P44">
        <f t="shared" ca="1" si="5"/>
        <v>0</v>
      </c>
      <c r="Q44">
        <f t="shared" ca="1" si="6"/>
        <v>0</v>
      </c>
    </row>
    <row r="45" spans="1:17" x14ac:dyDescent="0.2">
      <c r="A45" s="4" t="s">
        <v>93</v>
      </c>
      <c r="B45" s="4" t="s">
        <v>58</v>
      </c>
      <c r="C45" s="21">
        <v>30212684</v>
      </c>
      <c r="D45" s="14">
        <v>7553177</v>
      </c>
      <c r="E45" s="21">
        <v>15106346</v>
      </c>
      <c r="F45" s="14">
        <v>15106346</v>
      </c>
      <c r="G45" s="14">
        <v>15106346</v>
      </c>
      <c r="H45" s="14">
        <v>22659515</v>
      </c>
      <c r="I45" s="19" t="str">
        <f t="shared" si="7"/>
        <v>B125</v>
      </c>
      <c r="J45">
        <f t="shared" si="8"/>
        <v>125</v>
      </c>
      <c r="K45" s="25">
        <f t="shared" ca="1" si="0"/>
        <v>0</v>
      </c>
      <c r="L45">
        <f t="shared" ca="1" si="1"/>
        <v>0</v>
      </c>
      <c r="M45">
        <f t="shared" ca="1" si="2"/>
        <v>0</v>
      </c>
      <c r="N45">
        <f t="shared" ca="1" si="3"/>
        <v>0</v>
      </c>
      <c r="O45">
        <f t="shared" ca="1" si="4"/>
        <v>0</v>
      </c>
      <c r="P45">
        <f t="shared" ca="1" si="5"/>
        <v>0</v>
      </c>
      <c r="Q45">
        <f t="shared" ca="1" si="6"/>
        <v>0</v>
      </c>
    </row>
    <row r="46" spans="1:17" x14ac:dyDescent="0.2">
      <c r="A46" s="4" t="s">
        <v>93</v>
      </c>
      <c r="B46" s="4" t="s">
        <v>59</v>
      </c>
      <c r="C46" s="21">
        <v>482252863</v>
      </c>
      <c r="D46" s="14">
        <v>-2398295</v>
      </c>
      <c r="E46" s="21">
        <v>95272625</v>
      </c>
      <c r="F46" s="14">
        <v>95272625</v>
      </c>
      <c r="G46" s="14">
        <v>95272625</v>
      </c>
      <c r="H46" s="14">
        <v>384581943</v>
      </c>
      <c r="I46" s="19" t="str">
        <f t="shared" si="7"/>
        <v>B126</v>
      </c>
      <c r="J46">
        <f t="shared" si="8"/>
        <v>126</v>
      </c>
      <c r="K46" s="25">
        <f t="shared" ca="1" si="0"/>
        <v>0</v>
      </c>
      <c r="L46">
        <f t="shared" ca="1" si="1"/>
        <v>0</v>
      </c>
      <c r="M46">
        <f t="shared" ca="1" si="2"/>
        <v>0</v>
      </c>
      <c r="N46">
        <f t="shared" ca="1" si="3"/>
        <v>0</v>
      </c>
      <c r="O46">
        <f t="shared" ca="1" si="4"/>
        <v>0</v>
      </c>
      <c r="P46">
        <f t="shared" ca="1" si="5"/>
        <v>0</v>
      </c>
      <c r="Q46">
        <f t="shared" ca="1" si="6"/>
        <v>0</v>
      </c>
    </row>
    <row r="47" spans="1:17" x14ac:dyDescent="0.2">
      <c r="A47" s="4" t="s">
        <v>93</v>
      </c>
      <c r="B47" s="4" t="s">
        <v>142</v>
      </c>
      <c r="C47" s="21">
        <v>85057477</v>
      </c>
      <c r="D47" s="14">
        <v>4107720</v>
      </c>
      <c r="E47" s="21">
        <v>22095879</v>
      </c>
      <c r="F47" s="14">
        <v>22095879</v>
      </c>
      <c r="G47" s="14">
        <v>22095879</v>
      </c>
      <c r="H47" s="14">
        <v>67069318</v>
      </c>
      <c r="I47" s="19" t="str">
        <f t="shared" si="7"/>
        <v>B127</v>
      </c>
      <c r="J47">
        <f t="shared" si="8"/>
        <v>127</v>
      </c>
      <c r="K47" s="25">
        <f t="shared" ca="1" si="0"/>
        <v>0</v>
      </c>
      <c r="L47">
        <f t="shared" ca="1" si="1"/>
        <v>0</v>
      </c>
      <c r="M47">
        <f t="shared" ca="1" si="2"/>
        <v>0</v>
      </c>
      <c r="N47">
        <f t="shared" ca="1" si="3"/>
        <v>0</v>
      </c>
      <c r="O47">
        <f t="shared" ca="1" si="4"/>
        <v>0</v>
      </c>
      <c r="P47">
        <f t="shared" ca="1" si="5"/>
        <v>0</v>
      </c>
      <c r="Q47">
        <f t="shared" ca="1" si="6"/>
        <v>0</v>
      </c>
    </row>
    <row r="48" spans="1:17" x14ac:dyDescent="0.2">
      <c r="A48" s="4" t="s">
        <v>93</v>
      </c>
      <c r="B48" s="4" t="s">
        <v>81</v>
      </c>
      <c r="C48" s="21">
        <v>37857828</v>
      </c>
      <c r="D48" s="14">
        <v>-643876</v>
      </c>
      <c r="E48" s="21">
        <v>8588464</v>
      </c>
      <c r="F48" s="14">
        <v>8588464</v>
      </c>
      <c r="G48" s="14">
        <v>8588464</v>
      </c>
      <c r="H48" s="14">
        <v>28625488</v>
      </c>
      <c r="I48" s="19" t="str">
        <f t="shared" si="7"/>
        <v>B128</v>
      </c>
      <c r="J48">
        <f t="shared" si="8"/>
        <v>128</v>
      </c>
      <c r="K48" s="25">
        <f t="shared" ca="1" si="0"/>
        <v>0</v>
      </c>
      <c r="L48">
        <f t="shared" ca="1" si="1"/>
        <v>0</v>
      </c>
      <c r="M48">
        <f t="shared" ca="1" si="2"/>
        <v>0</v>
      </c>
      <c r="N48">
        <f t="shared" ca="1" si="3"/>
        <v>0</v>
      </c>
      <c r="O48">
        <f t="shared" ca="1" si="4"/>
        <v>0</v>
      </c>
      <c r="P48">
        <f t="shared" ca="1" si="5"/>
        <v>0</v>
      </c>
      <c r="Q48">
        <f t="shared" ca="1" si="6"/>
        <v>0</v>
      </c>
    </row>
    <row r="49" spans="1:17" x14ac:dyDescent="0.2">
      <c r="A49" s="4" t="s">
        <v>93</v>
      </c>
      <c r="B49" s="4" t="s">
        <v>60</v>
      </c>
      <c r="C49" s="21">
        <v>39878968</v>
      </c>
      <c r="D49" s="13">
        <v>0</v>
      </c>
      <c r="E49" s="21">
        <v>9969738</v>
      </c>
      <c r="F49" s="14">
        <v>9969738</v>
      </c>
      <c r="G49" s="14">
        <v>9969738</v>
      </c>
      <c r="H49" s="14">
        <v>29909230</v>
      </c>
      <c r="I49" s="19" t="str">
        <f t="shared" si="7"/>
        <v>B129</v>
      </c>
      <c r="J49">
        <f t="shared" si="8"/>
        <v>129</v>
      </c>
      <c r="K49" s="25">
        <f t="shared" ca="1" si="0"/>
        <v>0</v>
      </c>
      <c r="L49">
        <f t="shared" ca="1" si="1"/>
        <v>0</v>
      </c>
      <c r="M49">
        <f t="shared" ca="1" si="2"/>
        <v>0</v>
      </c>
      <c r="N49">
        <f t="shared" ca="1" si="3"/>
        <v>0</v>
      </c>
      <c r="O49">
        <f t="shared" ca="1" si="4"/>
        <v>0</v>
      </c>
      <c r="P49">
        <f t="shared" ca="1" si="5"/>
        <v>0</v>
      </c>
      <c r="Q49">
        <f t="shared" ca="1" si="6"/>
        <v>0</v>
      </c>
    </row>
    <row r="50" spans="1:17" x14ac:dyDescent="0.2">
      <c r="A50" s="4" t="s">
        <v>93</v>
      </c>
      <c r="B50" s="4" t="s">
        <v>143</v>
      </c>
      <c r="C50" s="21">
        <v>25236503</v>
      </c>
      <c r="D50" s="14">
        <v>736079.8</v>
      </c>
      <c r="E50" s="21">
        <v>6856426.7999999998</v>
      </c>
      <c r="F50" s="14">
        <v>6856426.7999999998</v>
      </c>
      <c r="G50" s="14">
        <v>6101718.8499999996</v>
      </c>
      <c r="H50" s="14">
        <v>19116156</v>
      </c>
      <c r="I50" s="19" t="str">
        <f t="shared" si="7"/>
        <v>B130</v>
      </c>
      <c r="J50">
        <f t="shared" si="8"/>
        <v>130</v>
      </c>
      <c r="K50" s="25">
        <f t="shared" ca="1" si="0"/>
        <v>0</v>
      </c>
      <c r="L50">
        <f t="shared" ca="1" si="1"/>
        <v>0</v>
      </c>
      <c r="M50">
        <f t="shared" ca="1" si="2"/>
        <v>0</v>
      </c>
      <c r="N50">
        <f t="shared" ca="1" si="3"/>
        <v>0</v>
      </c>
      <c r="O50">
        <f t="shared" ca="1" si="4"/>
        <v>0</v>
      </c>
      <c r="P50">
        <f t="shared" ca="1" si="5"/>
        <v>0</v>
      </c>
      <c r="Q50">
        <f t="shared" ca="1" si="6"/>
        <v>0</v>
      </c>
    </row>
    <row r="51" spans="1:17" x14ac:dyDescent="0.2">
      <c r="A51" s="4" t="s">
        <v>93</v>
      </c>
      <c r="B51" s="4" t="s">
        <v>61</v>
      </c>
      <c r="C51" s="21">
        <v>18397586</v>
      </c>
      <c r="D51" s="14">
        <v>5838515.7599999998</v>
      </c>
      <c r="E51" s="21">
        <v>10437908.76</v>
      </c>
      <c r="F51" s="14">
        <v>10437908.76</v>
      </c>
      <c r="G51" s="14">
        <v>10437908.76</v>
      </c>
      <c r="H51" s="14">
        <v>13798193</v>
      </c>
      <c r="I51" s="19" t="str">
        <f t="shared" si="7"/>
        <v>B131</v>
      </c>
      <c r="J51">
        <f t="shared" si="8"/>
        <v>131</v>
      </c>
      <c r="K51" s="25">
        <f t="shared" ca="1" si="0"/>
        <v>0</v>
      </c>
      <c r="L51">
        <f t="shared" ca="1" si="1"/>
        <v>0</v>
      </c>
      <c r="M51">
        <f t="shared" ca="1" si="2"/>
        <v>0</v>
      </c>
      <c r="N51">
        <f t="shared" ca="1" si="3"/>
        <v>0</v>
      </c>
      <c r="O51">
        <f t="shared" ca="1" si="4"/>
        <v>0</v>
      </c>
      <c r="P51">
        <f t="shared" ca="1" si="5"/>
        <v>0</v>
      </c>
      <c r="Q51">
        <f t="shared" ca="1" si="6"/>
        <v>0</v>
      </c>
    </row>
    <row r="52" spans="1:17" x14ac:dyDescent="0.2">
      <c r="A52" s="4" t="s">
        <v>93</v>
      </c>
      <c r="B52" s="4" t="s">
        <v>62</v>
      </c>
      <c r="C52" s="21">
        <v>22965214</v>
      </c>
      <c r="D52" s="14">
        <v>-3191756.72</v>
      </c>
      <c r="E52" s="21">
        <v>3228541.28</v>
      </c>
      <c r="F52" s="14">
        <v>3228541.28</v>
      </c>
      <c r="G52" s="14">
        <v>2306711.5699999998</v>
      </c>
      <c r="H52" s="14">
        <v>16544916</v>
      </c>
      <c r="I52" s="19" t="str">
        <f t="shared" si="7"/>
        <v>B132</v>
      </c>
      <c r="J52">
        <f t="shared" si="8"/>
        <v>132</v>
      </c>
      <c r="K52" s="25">
        <f t="shared" ca="1" si="0"/>
        <v>0</v>
      </c>
      <c r="L52">
        <f t="shared" ca="1" si="1"/>
        <v>0</v>
      </c>
      <c r="M52">
        <f t="shared" ca="1" si="2"/>
        <v>0</v>
      </c>
      <c r="N52">
        <f t="shared" ca="1" si="3"/>
        <v>0</v>
      </c>
      <c r="O52">
        <f t="shared" ca="1" si="4"/>
        <v>0</v>
      </c>
      <c r="P52">
        <f t="shared" ca="1" si="5"/>
        <v>0</v>
      </c>
      <c r="Q52">
        <f t="shared" ca="1" si="6"/>
        <v>0</v>
      </c>
    </row>
    <row r="53" spans="1:17" x14ac:dyDescent="0.2">
      <c r="A53" s="4" t="s">
        <v>93</v>
      </c>
      <c r="B53" s="4" t="s">
        <v>63</v>
      </c>
      <c r="C53" s="21">
        <v>4931920</v>
      </c>
      <c r="D53" s="14">
        <v>-114970</v>
      </c>
      <c r="E53" s="21">
        <v>1118006</v>
      </c>
      <c r="F53" s="14">
        <v>1118006</v>
      </c>
      <c r="G53" s="14">
        <v>1118006</v>
      </c>
      <c r="H53" s="14">
        <v>3698944</v>
      </c>
      <c r="I53" s="19" t="str">
        <f t="shared" si="7"/>
        <v>B133</v>
      </c>
      <c r="J53">
        <f t="shared" si="8"/>
        <v>133</v>
      </c>
      <c r="K53" s="25">
        <f t="shared" ca="1" si="0"/>
        <v>0</v>
      </c>
      <c r="L53">
        <f t="shared" ca="1" si="1"/>
        <v>0</v>
      </c>
      <c r="M53">
        <f t="shared" ca="1" si="2"/>
        <v>0</v>
      </c>
      <c r="N53">
        <f t="shared" ca="1" si="3"/>
        <v>0</v>
      </c>
      <c r="O53">
        <f t="shared" ca="1" si="4"/>
        <v>0</v>
      </c>
      <c r="P53">
        <f t="shared" ca="1" si="5"/>
        <v>0</v>
      </c>
      <c r="Q53">
        <f t="shared" ca="1" si="6"/>
        <v>0</v>
      </c>
    </row>
    <row r="54" spans="1:17" x14ac:dyDescent="0.2">
      <c r="A54" s="4" t="s">
        <v>93</v>
      </c>
      <c r="B54" s="4" t="s">
        <v>64</v>
      </c>
      <c r="C54" s="21">
        <v>69587273</v>
      </c>
      <c r="D54" s="14">
        <v>-6273121.7599999998</v>
      </c>
      <c r="E54" s="21">
        <v>11513021.24</v>
      </c>
      <c r="F54" s="14">
        <v>11513021.24</v>
      </c>
      <c r="G54" s="14">
        <v>7788522.9800000004</v>
      </c>
      <c r="H54" s="14">
        <v>51801130</v>
      </c>
      <c r="I54" s="19" t="str">
        <f t="shared" si="7"/>
        <v>B134</v>
      </c>
      <c r="J54">
        <f t="shared" si="8"/>
        <v>134</v>
      </c>
      <c r="K54" s="25">
        <f t="shared" ca="1" si="0"/>
        <v>0</v>
      </c>
      <c r="L54">
        <f t="shared" ca="1" si="1"/>
        <v>0</v>
      </c>
      <c r="M54">
        <f t="shared" ca="1" si="2"/>
        <v>0</v>
      </c>
      <c r="N54">
        <f t="shared" ca="1" si="3"/>
        <v>0</v>
      </c>
      <c r="O54">
        <f t="shared" ca="1" si="4"/>
        <v>0</v>
      </c>
      <c r="P54">
        <f t="shared" ca="1" si="5"/>
        <v>0</v>
      </c>
      <c r="Q54">
        <f t="shared" ca="1" si="6"/>
        <v>0</v>
      </c>
    </row>
    <row r="55" spans="1:17" x14ac:dyDescent="0.2">
      <c r="A55" s="4" t="s">
        <v>93</v>
      </c>
      <c r="B55" s="4" t="s">
        <v>144</v>
      </c>
      <c r="C55" s="21">
        <v>57660508</v>
      </c>
      <c r="D55" s="14">
        <v>-2788231.72</v>
      </c>
      <c r="E55" s="21">
        <v>10380138.279999999</v>
      </c>
      <c r="F55" s="14">
        <v>10380138.279999999</v>
      </c>
      <c r="G55" s="14">
        <v>6789075.04</v>
      </c>
      <c r="H55" s="14">
        <v>44492138</v>
      </c>
      <c r="I55" s="19" t="str">
        <f t="shared" si="7"/>
        <v>B135</v>
      </c>
      <c r="J55">
        <f t="shared" si="8"/>
        <v>135</v>
      </c>
      <c r="K55" s="25">
        <f t="shared" ca="1" si="0"/>
        <v>0</v>
      </c>
      <c r="L55">
        <f t="shared" ca="1" si="1"/>
        <v>0</v>
      </c>
      <c r="M55">
        <f t="shared" ca="1" si="2"/>
        <v>0</v>
      </c>
      <c r="N55">
        <f t="shared" ca="1" si="3"/>
        <v>0</v>
      </c>
      <c r="O55">
        <f t="shared" ca="1" si="4"/>
        <v>0</v>
      </c>
      <c r="P55">
        <f t="shared" ca="1" si="5"/>
        <v>0</v>
      </c>
      <c r="Q55">
        <f t="shared" ca="1" si="6"/>
        <v>0</v>
      </c>
    </row>
    <row r="56" spans="1:17" x14ac:dyDescent="0.2">
      <c r="A56" s="4" t="s">
        <v>93</v>
      </c>
      <c r="B56" s="4" t="s">
        <v>65</v>
      </c>
      <c r="C56" s="21">
        <v>10607837</v>
      </c>
      <c r="D56" s="14">
        <v>-495507.13</v>
      </c>
      <c r="E56" s="21">
        <v>2030134.87</v>
      </c>
      <c r="F56" s="14">
        <v>2030134.87</v>
      </c>
      <c r="G56" s="14">
        <v>1162840.8899999999</v>
      </c>
      <c r="H56" s="14">
        <v>8082195</v>
      </c>
      <c r="I56" s="19" t="str">
        <f t="shared" si="7"/>
        <v>B136</v>
      </c>
      <c r="J56">
        <f t="shared" si="8"/>
        <v>136</v>
      </c>
      <c r="K56" s="25">
        <f t="shared" ca="1" si="0"/>
        <v>0</v>
      </c>
      <c r="L56">
        <f t="shared" ca="1" si="1"/>
        <v>0</v>
      </c>
      <c r="M56">
        <f t="shared" ca="1" si="2"/>
        <v>0</v>
      </c>
      <c r="N56">
        <f t="shared" ca="1" si="3"/>
        <v>0</v>
      </c>
      <c r="O56">
        <f t="shared" ca="1" si="4"/>
        <v>0</v>
      </c>
      <c r="P56">
        <f t="shared" ca="1" si="5"/>
        <v>0</v>
      </c>
      <c r="Q56">
        <f t="shared" ca="1" si="6"/>
        <v>0</v>
      </c>
    </row>
    <row r="57" spans="1:17" x14ac:dyDescent="0.2">
      <c r="A57" s="4" t="s">
        <v>93</v>
      </c>
      <c r="B57" s="4" t="s">
        <v>66</v>
      </c>
      <c r="C57" s="21">
        <v>89095000</v>
      </c>
      <c r="D57" s="14">
        <v>-3755271.45</v>
      </c>
      <c r="E57" s="21">
        <v>17694528.550000001</v>
      </c>
      <c r="F57" s="14">
        <v>17694528.550000001</v>
      </c>
      <c r="G57" s="14">
        <v>14720017.380000001</v>
      </c>
      <c r="H57" s="14">
        <v>67645200</v>
      </c>
      <c r="I57" s="19" t="str">
        <f t="shared" si="7"/>
        <v>B137</v>
      </c>
      <c r="J57">
        <f t="shared" si="8"/>
        <v>137</v>
      </c>
      <c r="K57" s="25">
        <f t="shared" ca="1" si="0"/>
        <v>0</v>
      </c>
      <c r="L57">
        <f t="shared" ca="1" si="1"/>
        <v>0</v>
      </c>
      <c r="M57">
        <f t="shared" ca="1" si="2"/>
        <v>0</v>
      </c>
      <c r="N57">
        <f t="shared" ca="1" si="3"/>
        <v>0</v>
      </c>
      <c r="O57">
        <f t="shared" ca="1" si="4"/>
        <v>0</v>
      </c>
      <c r="P57">
        <f t="shared" ca="1" si="5"/>
        <v>0</v>
      </c>
      <c r="Q57">
        <f t="shared" ca="1" si="6"/>
        <v>0</v>
      </c>
    </row>
    <row r="58" spans="1:17" x14ac:dyDescent="0.2">
      <c r="A58" s="4" t="s">
        <v>93</v>
      </c>
      <c r="B58" s="4" t="s">
        <v>145</v>
      </c>
      <c r="C58" s="21">
        <v>24110433</v>
      </c>
      <c r="D58" s="14">
        <v>-1769155.97</v>
      </c>
      <c r="E58" s="21">
        <v>3966913.03</v>
      </c>
      <c r="F58" s="14">
        <v>3966913.03</v>
      </c>
      <c r="G58" s="14">
        <v>2272069.21</v>
      </c>
      <c r="H58" s="14">
        <v>18374364</v>
      </c>
      <c r="I58" s="19" t="str">
        <f t="shared" si="7"/>
        <v>B138</v>
      </c>
      <c r="J58">
        <f t="shared" si="8"/>
        <v>138</v>
      </c>
      <c r="K58" s="25">
        <f t="shared" ca="1" si="0"/>
        <v>0</v>
      </c>
      <c r="L58">
        <f t="shared" ca="1" si="1"/>
        <v>0</v>
      </c>
      <c r="M58">
        <f t="shared" ca="1" si="2"/>
        <v>0</v>
      </c>
      <c r="N58">
        <f t="shared" ca="1" si="3"/>
        <v>0</v>
      </c>
      <c r="O58">
        <f t="shared" ca="1" si="4"/>
        <v>0</v>
      </c>
      <c r="P58">
        <f t="shared" ca="1" si="5"/>
        <v>0</v>
      </c>
      <c r="Q58">
        <f t="shared" ca="1" si="6"/>
        <v>0</v>
      </c>
    </row>
    <row r="59" spans="1:17" x14ac:dyDescent="0.2">
      <c r="A59" s="4" t="s">
        <v>93</v>
      </c>
      <c r="B59" s="4" t="s">
        <v>67</v>
      </c>
      <c r="C59" s="21">
        <v>33220600</v>
      </c>
      <c r="D59" s="13">
        <v>0</v>
      </c>
      <c r="E59" s="21">
        <v>8305149</v>
      </c>
      <c r="F59" s="14">
        <v>8305149</v>
      </c>
      <c r="G59" s="14">
        <v>8305149</v>
      </c>
      <c r="H59" s="14">
        <v>24915451</v>
      </c>
      <c r="I59" s="19" t="str">
        <f t="shared" si="7"/>
        <v>B139</v>
      </c>
      <c r="J59">
        <f t="shared" si="8"/>
        <v>139</v>
      </c>
      <c r="K59" s="25">
        <f t="shared" ca="1" si="0"/>
        <v>0</v>
      </c>
      <c r="L59">
        <f t="shared" ca="1" si="1"/>
        <v>0</v>
      </c>
      <c r="M59">
        <f t="shared" ca="1" si="2"/>
        <v>0</v>
      </c>
      <c r="N59">
        <f t="shared" ca="1" si="3"/>
        <v>0</v>
      </c>
      <c r="O59">
        <f t="shared" ca="1" si="4"/>
        <v>0</v>
      </c>
      <c r="P59">
        <f t="shared" ca="1" si="5"/>
        <v>0</v>
      </c>
      <c r="Q59">
        <f t="shared" ca="1" si="6"/>
        <v>0</v>
      </c>
    </row>
    <row r="60" spans="1:17" x14ac:dyDescent="0.2">
      <c r="A60" s="4" t="s">
        <v>93</v>
      </c>
      <c r="B60" s="4" t="s">
        <v>146</v>
      </c>
      <c r="C60" s="21">
        <v>51025117</v>
      </c>
      <c r="D60" s="14">
        <v>-1840403.32</v>
      </c>
      <c r="E60" s="21">
        <v>10450947.68</v>
      </c>
      <c r="F60" s="14">
        <v>10450947.68</v>
      </c>
      <c r="G60" s="14">
        <v>6458081.9699999997</v>
      </c>
      <c r="H60" s="14">
        <v>38733766</v>
      </c>
      <c r="I60" s="19" t="str">
        <f t="shared" si="7"/>
        <v>B140</v>
      </c>
      <c r="J60">
        <f t="shared" si="8"/>
        <v>140</v>
      </c>
      <c r="K60" s="25">
        <f t="shared" ca="1" si="0"/>
        <v>0</v>
      </c>
      <c r="L60">
        <f t="shared" ca="1" si="1"/>
        <v>0</v>
      </c>
      <c r="M60">
        <f t="shared" ca="1" si="2"/>
        <v>0</v>
      </c>
      <c r="N60">
        <f t="shared" ca="1" si="3"/>
        <v>0</v>
      </c>
      <c r="O60">
        <f t="shared" ca="1" si="4"/>
        <v>0</v>
      </c>
      <c r="P60">
        <f t="shared" ca="1" si="5"/>
        <v>0</v>
      </c>
      <c r="Q60">
        <f t="shared" ca="1" si="6"/>
        <v>0</v>
      </c>
    </row>
    <row r="61" spans="1:17" x14ac:dyDescent="0.2">
      <c r="A61" s="4" t="s">
        <v>93</v>
      </c>
      <c r="B61" s="4" t="s">
        <v>68</v>
      </c>
      <c r="C61" s="21">
        <v>130455321</v>
      </c>
      <c r="D61" s="14">
        <v>-2454349.77</v>
      </c>
      <c r="E61" s="21">
        <v>32102164.23</v>
      </c>
      <c r="F61" s="14">
        <v>32102164.23</v>
      </c>
      <c r="G61" s="14">
        <v>20578139.140000001</v>
      </c>
      <c r="H61" s="14">
        <v>95898807</v>
      </c>
      <c r="I61" s="19" t="str">
        <f t="shared" si="7"/>
        <v>B141</v>
      </c>
      <c r="J61">
        <f t="shared" si="8"/>
        <v>141</v>
      </c>
      <c r="K61" s="25">
        <f t="shared" ca="1" si="0"/>
        <v>0</v>
      </c>
      <c r="L61">
        <f t="shared" ca="1" si="1"/>
        <v>0</v>
      </c>
      <c r="M61">
        <f t="shared" ca="1" si="2"/>
        <v>0</v>
      </c>
      <c r="N61">
        <f t="shared" ca="1" si="3"/>
        <v>0</v>
      </c>
      <c r="O61">
        <f t="shared" ca="1" si="4"/>
        <v>0</v>
      </c>
      <c r="P61">
        <f t="shared" ca="1" si="5"/>
        <v>0</v>
      </c>
      <c r="Q61">
        <f t="shared" ca="1" si="6"/>
        <v>0</v>
      </c>
    </row>
    <row r="62" spans="1:17" x14ac:dyDescent="0.2">
      <c r="A62" s="4" t="s">
        <v>93</v>
      </c>
      <c r="B62" s="4" t="s">
        <v>69</v>
      </c>
      <c r="C62" s="21">
        <v>23418414</v>
      </c>
      <c r="D62" s="14">
        <v>-899644.71</v>
      </c>
      <c r="E62" s="21">
        <v>4558092.29</v>
      </c>
      <c r="F62" s="14">
        <v>4558092.29</v>
      </c>
      <c r="G62" s="14">
        <v>2659031.65</v>
      </c>
      <c r="H62" s="14">
        <v>17960677</v>
      </c>
      <c r="I62" s="19" t="str">
        <f t="shared" si="7"/>
        <v>B142</v>
      </c>
      <c r="J62">
        <f t="shared" si="8"/>
        <v>142</v>
      </c>
      <c r="K62" s="25">
        <f t="shared" ca="1" si="0"/>
        <v>0</v>
      </c>
      <c r="L62">
        <f t="shared" ca="1" si="1"/>
        <v>0</v>
      </c>
      <c r="M62">
        <f t="shared" ca="1" si="2"/>
        <v>0</v>
      </c>
      <c r="N62">
        <f t="shared" ca="1" si="3"/>
        <v>0</v>
      </c>
      <c r="O62">
        <f t="shared" ca="1" si="4"/>
        <v>0</v>
      </c>
      <c r="P62">
        <f t="shared" ca="1" si="5"/>
        <v>0</v>
      </c>
      <c r="Q62">
        <f t="shared" ca="1" si="6"/>
        <v>0</v>
      </c>
    </row>
    <row r="63" spans="1:17" x14ac:dyDescent="0.2">
      <c r="A63" s="4" t="s">
        <v>93</v>
      </c>
      <c r="B63" s="4" t="s">
        <v>70</v>
      </c>
      <c r="C63" s="21">
        <v>4301807</v>
      </c>
      <c r="D63" s="14">
        <v>70830</v>
      </c>
      <c r="E63" s="21">
        <v>1146279</v>
      </c>
      <c r="F63" s="14">
        <v>1146279</v>
      </c>
      <c r="G63" s="14">
        <v>1146279</v>
      </c>
      <c r="H63" s="14">
        <v>3226358</v>
      </c>
      <c r="I63" s="19" t="str">
        <f t="shared" si="7"/>
        <v>B143</v>
      </c>
      <c r="J63">
        <f t="shared" si="8"/>
        <v>143</v>
      </c>
      <c r="K63" s="25">
        <f t="shared" ca="1" si="0"/>
        <v>0</v>
      </c>
      <c r="L63">
        <f t="shared" ca="1" si="1"/>
        <v>0</v>
      </c>
      <c r="M63">
        <f t="shared" ca="1" si="2"/>
        <v>0</v>
      </c>
      <c r="N63">
        <f t="shared" ca="1" si="3"/>
        <v>0</v>
      </c>
      <c r="O63">
        <f t="shared" ca="1" si="4"/>
        <v>0</v>
      </c>
      <c r="P63">
        <f t="shared" ca="1" si="5"/>
        <v>0</v>
      </c>
      <c r="Q63">
        <f t="shared" ca="1" si="6"/>
        <v>0</v>
      </c>
    </row>
    <row r="64" spans="1:17" x14ac:dyDescent="0.2">
      <c r="A64" s="4" t="s">
        <v>93</v>
      </c>
      <c r="B64" s="4" t="s">
        <v>71</v>
      </c>
      <c r="C64" s="21">
        <v>4037807</v>
      </c>
      <c r="D64" s="14">
        <v>-6298</v>
      </c>
      <c r="E64" s="21">
        <v>1003148</v>
      </c>
      <c r="F64" s="14">
        <v>1003148</v>
      </c>
      <c r="G64" s="14">
        <v>1003148</v>
      </c>
      <c r="H64" s="14">
        <v>3028361</v>
      </c>
      <c r="I64" s="19" t="str">
        <f t="shared" si="7"/>
        <v>B144</v>
      </c>
      <c r="J64">
        <f t="shared" si="8"/>
        <v>144</v>
      </c>
      <c r="K64" s="25">
        <f t="shared" ca="1" si="0"/>
        <v>0</v>
      </c>
      <c r="L64">
        <f t="shared" ca="1" si="1"/>
        <v>0</v>
      </c>
      <c r="M64">
        <f t="shared" ca="1" si="2"/>
        <v>0</v>
      </c>
      <c r="N64">
        <f t="shared" ca="1" si="3"/>
        <v>0</v>
      </c>
      <c r="O64">
        <f t="shared" ca="1" si="4"/>
        <v>0</v>
      </c>
      <c r="P64">
        <f t="shared" ca="1" si="5"/>
        <v>0</v>
      </c>
      <c r="Q64">
        <f t="shared" ca="1" si="6"/>
        <v>0</v>
      </c>
    </row>
    <row r="65" spans="1:17" x14ac:dyDescent="0.2">
      <c r="A65" s="4" t="s">
        <v>93</v>
      </c>
      <c r="B65" s="4" t="s">
        <v>72</v>
      </c>
      <c r="C65" s="21">
        <v>101537142</v>
      </c>
      <c r="D65" s="14">
        <v>-3365527.96</v>
      </c>
      <c r="E65" s="21">
        <v>20394262.039999999</v>
      </c>
      <c r="F65" s="14">
        <v>20394262.039999999</v>
      </c>
      <c r="G65" s="14">
        <v>14962494.35</v>
      </c>
      <c r="H65" s="14">
        <v>77777352</v>
      </c>
      <c r="I65" s="19" t="str">
        <f t="shared" si="7"/>
        <v>B145</v>
      </c>
      <c r="J65">
        <f t="shared" si="8"/>
        <v>145</v>
      </c>
      <c r="K65" s="25">
        <f t="shared" ca="1" si="0"/>
        <v>0</v>
      </c>
      <c r="L65">
        <f t="shared" ca="1" si="1"/>
        <v>0</v>
      </c>
      <c r="M65">
        <f t="shared" ca="1" si="2"/>
        <v>0</v>
      </c>
      <c r="N65">
        <f t="shared" ca="1" si="3"/>
        <v>0</v>
      </c>
      <c r="O65">
        <f t="shared" ca="1" si="4"/>
        <v>0</v>
      </c>
      <c r="P65">
        <f t="shared" ca="1" si="5"/>
        <v>0</v>
      </c>
      <c r="Q65">
        <f t="shared" ca="1" si="6"/>
        <v>0</v>
      </c>
    </row>
    <row r="66" spans="1:17" x14ac:dyDescent="0.2">
      <c r="A66" s="4" t="s">
        <v>93</v>
      </c>
      <c r="B66" s="4" t="s">
        <v>73</v>
      </c>
      <c r="C66" s="21">
        <v>35320352</v>
      </c>
      <c r="D66" s="14">
        <v>-2470153.88</v>
      </c>
      <c r="E66" s="21">
        <v>5953068.1200000001</v>
      </c>
      <c r="F66" s="14">
        <v>5953068.1200000001</v>
      </c>
      <c r="G66" s="14">
        <v>3135293.01</v>
      </c>
      <c r="H66" s="14">
        <v>26897130</v>
      </c>
      <c r="I66" s="19" t="str">
        <f t="shared" si="7"/>
        <v>B146</v>
      </c>
      <c r="J66">
        <f t="shared" si="8"/>
        <v>146</v>
      </c>
      <c r="K66" s="25">
        <f t="shared" ca="1" si="0"/>
        <v>0</v>
      </c>
      <c r="L66">
        <f t="shared" ca="1" si="1"/>
        <v>0</v>
      </c>
      <c r="M66">
        <f t="shared" ca="1" si="2"/>
        <v>0</v>
      </c>
      <c r="N66">
        <f t="shared" ca="1" si="3"/>
        <v>0</v>
      </c>
      <c r="O66">
        <f t="shared" ca="1" si="4"/>
        <v>0</v>
      </c>
      <c r="P66">
        <f t="shared" ca="1" si="5"/>
        <v>0</v>
      </c>
      <c r="Q66">
        <f t="shared" ca="1" si="6"/>
        <v>0</v>
      </c>
    </row>
    <row r="67" spans="1:17" x14ac:dyDescent="0.2">
      <c r="A67" s="4" t="s">
        <v>93</v>
      </c>
      <c r="B67" s="4" t="s">
        <v>74</v>
      </c>
      <c r="C67" s="21">
        <v>49957432</v>
      </c>
      <c r="D67" s="14">
        <v>-4787568.13</v>
      </c>
      <c r="E67" s="21">
        <v>6975276.8700000001</v>
      </c>
      <c r="F67" s="14">
        <v>6975276.8700000001</v>
      </c>
      <c r="G67" s="14">
        <v>3303637.65</v>
      </c>
      <c r="H67" s="14">
        <v>38194587</v>
      </c>
      <c r="I67" s="19" t="str">
        <f t="shared" si="7"/>
        <v>B147</v>
      </c>
      <c r="J67">
        <f t="shared" si="8"/>
        <v>147</v>
      </c>
      <c r="K67" s="25">
        <f t="shared" ref="K67:K130" ca="1" si="9">+INDIRECT(I67,TRUE)</f>
        <v>0</v>
      </c>
      <c r="L67">
        <f t="shared" ref="L67:L130" ca="1" si="10">+INDIRECT("C"&amp;J67,TRUE)</f>
        <v>0</v>
      </c>
      <c r="M67">
        <f t="shared" ref="M67:M130" ca="1" si="11">+INDIRECT("D"&amp;J67,TRUE)</f>
        <v>0</v>
      </c>
      <c r="N67">
        <f t="shared" ref="N67:N130" ca="1" si="12">+INDIRECT("e"&amp;J67,TRUE)</f>
        <v>0</v>
      </c>
      <c r="O67">
        <f t="shared" ref="O67:O130" ca="1" si="13">+INDIRECT("f"&amp;J67,TRUE)</f>
        <v>0</v>
      </c>
      <c r="P67">
        <f t="shared" ref="P67:P130" ca="1" si="14">+INDIRECT("g"&amp;J67,TRUE)</f>
        <v>0</v>
      </c>
      <c r="Q67">
        <f t="shared" ref="Q67:Q130" ca="1" si="15">+INDIRECT("h"&amp;J67,TRUE)</f>
        <v>0</v>
      </c>
    </row>
    <row r="68" spans="1:17" x14ac:dyDescent="0.2">
      <c r="A68" s="4" t="s">
        <v>93</v>
      </c>
      <c r="B68" s="4" t="s">
        <v>147</v>
      </c>
      <c r="C68" s="21">
        <v>43732487</v>
      </c>
      <c r="D68" s="14">
        <v>-2943208.88</v>
      </c>
      <c r="E68" s="21">
        <v>5669091.1200000001</v>
      </c>
      <c r="F68" s="14">
        <v>5669091.1200000001</v>
      </c>
      <c r="G68" s="14">
        <v>1276047.6399999999</v>
      </c>
      <c r="H68" s="14">
        <v>35120187</v>
      </c>
      <c r="I68" s="19" t="str">
        <f t="shared" ref="I68:I131" si="16">+"B"&amp;(J67+1)</f>
        <v>B148</v>
      </c>
      <c r="J68">
        <f t="shared" ref="J68:J131" si="17">+J67+1</f>
        <v>148</v>
      </c>
      <c r="K68" s="25">
        <f t="shared" ca="1" si="9"/>
        <v>0</v>
      </c>
      <c r="L68">
        <f t="shared" ca="1" si="10"/>
        <v>0</v>
      </c>
      <c r="M68">
        <f t="shared" ca="1" si="11"/>
        <v>0</v>
      </c>
      <c r="N68">
        <f t="shared" ca="1" si="12"/>
        <v>0</v>
      </c>
      <c r="O68">
        <f t="shared" ca="1" si="13"/>
        <v>0</v>
      </c>
      <c r="P68">
        <f t="shared" ca="1" si="14"/>
        <v>0</v>
      </c>
      <c r="Q68">
        <f t="shared" ca="1" si="15"/>
        <v>0</v>
      </c>
    </row>
    <row r="69" spans="1:17" x14ac:dyDescent="0.2">
      <c r="A69" s="4" t="s">
        <v>93</v>
      </c>
      <c r="B69" s="4" t="s">
        <v>75</v>
      </c>
      <c r="C69" s="21">
        <v>92282963</v>
      </c>
      <c r="D69" s="14">
        <v>-7917657.8200000003</v>
      </c>
      <c r="E69" s="21">
        <v>12473743.18</v>
      </c>
      <c r="F69" s="14">
        <v>12473743.18</v>
      </c>
      <c r="G69" s="14">
        <v>9380248.6400000006</v>
      </c>
      <c r="H69" s="14">
        <v>71891562</v>
      </c>
      <c r="I69" s="19" t="str">
        <f t="shared" si="16"/>
        <v>B149</v>
      </c>
      <c r="J69">
        <f t="shared" si="17"/>
        <v>149</v>
      </c>
      <c r="K69" s="25">
        <f t="shared" ca="1" si="9"/>
        <v>0</v>
      </c>
      <c r="L69">
        <f t="shared" ca="1" si="10"/>
        <v>0</v>
      </c>
      <c r="M69">
        <f t="shared" ca="1" si="11"/>
        <v>0</v>
      </c>
      <c r="N69">
        <f t="shared" ca="1" si="12"/>
        <v>0</v>
      </c>
      <c r="O69">
        <f t="shared" ca="1" si="13"/>
        <v>0</v>
      </c>
      <c r="P69">
        <f t="shared" ca="1" si="14"/>
        <v>0</v>
      </c>
      <c r="Q69">
        <f t="shared" ca="1" si="15"/>
        <v>0</v>
      </c>
    </row>
    <row r="70" spans="1:17" x14ac:dyDescent="0.2">
      <c r="A70" s="4" t="s">
        <v>93</v>
      </c>
      <c r="B70" s="4" t="s">
        <v>76</v>
      </c>
      <c r="C70" s="21">
        <v>32336831</v>
      </c>
      <c r="D70" s="14">
        <v>-2028424.19</v>
      </c>
      <c r="E70" s="21">
        <v>5190193.8099999996</v>
      </c>
      <c r="F70" s="14">
        <v>5190193.8099999996</v>
      </c>
      <c r="G70" s="14">
        <v>2802131.11</v>
      </c>
      <c r="H70" s="14">
        <v>25118213</v>
      </c>
      <c r="I70" s="19" t="str">
        <f t="shared" si="16"/>
        <v>B150</v>
      </c>
      <c r="J70">
        <f t="shared" si="17"/>
        <v>150</v>
      </c>
      <c r="K70" s="25">
        <f t="shared" ca="1" si="9"/>
        <v>0</v>
      </c>
      <c r="L70">
        <f t="shared" ca="1" si="10"/>
        <v>0</v>
      </c>
      <c r="M70">
        <f t="shared" ca="1" si="11"/>
        <v>0</v>
      </c>
      <c r="N70">
        <f t="shared" ca="1" si="12"/>
        <v>0</v>
      </c>
      <c r="O70">
        <f t="shared" ca="1" si="13"/>
        <v>0</v>
      </c>
      <c r="P70">
        <f t="shared" ca="1" si="14"/>
        <v>0</v>
      </c>
      <c r="Q70">
        <f t="shared" ca="1" si="15"/>
        <v>0</v>
      </c>
    </row>
    <row r="71" spans="1:17" x14ac:dyDescent="0.2">
      <c r="A71" s="4" t="s">
        <v>93</v>
      </c>
      <c r="B71" s="4" t="s">
        <v>77</v>
      </c>
      <c r="C71" s="21">
        <v>64586826</v>
      </c>
      <c r="D71" s="14">
        <v>-5338838.57</v>
      </c>
      <c r="E71" s="21">
        <v>6593989.4299999997</v>
      </c>
      <c r="F71" s="14">
        <v>6593989.4299999997</v>
      </c>
      <c r="G71" s="14">
        <v>3366372.45</v>
      </c>
      <c r="H71" s="14">
        <v>52653998</v>
      </c>
      <c r="I71" s="19" t="str">
        <f t="shared" si="16"/>
        <v>B151</v>
      </c>
      <c r="J71">
        <f t="shared" si="17"/>
        <v>151</v>
      </c>
      <c r="K71" s="25">
        <f t="shared" ca="1" si="9"/>
        <v>0</v>
      </c>
      <c r="L71">
        <f t="shared" ca="1" si="10"/>
        <v>0</v>
      </c>
      <c r="M71">
        <f t="shared" ca="1" si="11"/>
        <v>0</v>
      </c>
      <c r="N71">
        <f t="shared" ca="1" si="12"/>
        <v>0</v>
      </c>
      <c r="O71">
        <f t="shared" ca="1" si="13"/>
        <v>0</v>
      </c>
      <c r="P71">
        <f t="shared" ca="1" si="14"/>
        <v>0</v>
      </c>
      <c r="Q71">
        <f t="shared" ca="1" si="15"/>
        <v>0</v>
      </c>
    </row>
    <row r="72" spans="1:17" x14ac:dyDescent="0.2">
      <c r="A72" s="4" t="s">
        <v>93</v>
      </c>
      <c r="B72" s="4" t="s">
        <v>148</v>
      </c>
      <c r="C72" s="21">
        <v>9091760</v>
      </c>
      <c r="D72" s="14">
        <v>-808582.08</v>
      </c>
      <c r="E72" s="21">
        <v>1464352.92</v>
      </c>
      <c r="F72" s="14">
        <v>1464352.92</v>
      </c>
      <c r="G72" s="14">
        <v>689829.76</v>
      </c>
      <c r="H72" s="14">
        <v>6818825</v>
      </c>
      <c r="I72" s="19" t="str">
        <f t="shared" si="16"/>
        <v>B152</v>
      </c>
      <c r="J72">
        <f t="shared" si="17"/>
        <v>152</v>
      </c>
      <c r="K72" s="25">
        <f t="shared" ca="1" si="9"/>
        <v>0</v>
      </c>
      <c r="L72">
        <f t="shared" ca="1" si="10"/>
        <v>0</v>
      </c>
      <c r="M72">
        <f t="shared" ca="1" si="11"/>
        <v>0</v>
      </c>
      <c r="N72">
        <f t="shared" ca="1" si="12"/>
        <v>0</v>
      </c>
      <c r="O72">
        <f t="shared" ca="1" si="13"/>
        <v>0</v>
      </c>
      <c r="P72">
        <f t="shared" ca="1" si="14"/>
        <v>0</v>
      </c>
      <c r="Q72">
        <f t="shared" ca="1" si="15"/>
        <v>0</v>
      </c>
    </row>
    <row r="73" spans="1:17" x14ac:dyDescent="0.2">
      <c r="A73" s="4" t="s">
        <v>93</v>
      </c>
      <c r="B73" s="4" t="s">
        <v>149</v>
      </c>
      <c r="C73" s="21">
        <v>7654514</v>
      </c>
      <c r="D73" s="14">
        <v>-429763.04</v>
      </c>
      <c r="E73" s="21">
        <v>882402.96</v>
      </c>
      <c r="F73" s="14">
        <v>882402.96</v>
      </c>
      <c r="G73" s="14">
        <v>438678.16</v>
      </c>
      <c r="H73" s="14">
        <v>6342348</v>
      </c>
      <c r="I73" s="19" t="str">
        <f t="shared" si="16"/>
        <v>B153</v>
      </c>
      <c r="J73">
        <f t="shared" si="17"/>
        <v>153</v>
      </c>
      <c r="K73" s="25">
        <f t="shared" ca="1" si="9"/>
        <v>0</v>
      </c>
      <c r="L73">
        <f t="shared" ca="1" si="10"/>
        <v>0</v>
      </c>
      <c r="M73">
        <f t="shared" ca="1" si="11"/>
        <v>0</v>
      </c>
      <c r="N73">
        <f t="shared" ca="1" si="12"/>
        <v>0</v>
      </c>
      <c r="O73">
        <f t="shared" ca="1" si="13"/>
        <v>0</v>
      </c>
      <c r="P73">
        <f t="shared" ca="1" si="14"/>
        <v>0</v>
      </c>
      <c r="Q73">
        <f t="shared" ca="1" si="15"/>
        <v>0</v>
      </c>
    </row>
    <row r="74" spans="1:17" x14ac:dyDescent="0.2">
      <c r="A74" s="4" t="s">
        <v>93</v>
      </c>
      <c r="B74" s="4" t="s">
        <v>78</v>
      </c>
      <c r="C74" s="21">
        <v>9711059</v>
      </c>
      <c r="D74" s="14">
        <v>-459848.08</v>
      </c>
      <c r="E74" s="21">
        <v>1770557.92</v>
      </c>
      <c r="F74" s="14">
        <v>1770557.92</v>
      </c>
      <c r="G74" s="14">
        <v>963590.35</v>
      </c>
      <c r="H74" s="14">
        <v>7480653</v>
      </c>
      <c r="I74" s="19" t="str">
        <f t="shared" si="16"/>
        <v>B154</v>
      </c>
      <c r="J74">
        <f t="shared" si="17"/>
        <v>154</v>
      </c>
      <c r="K74" s="25">
        <f t="shared" ca="1" si="9"/>
        <v>0</v>
      </c>
      <c r="L74">
        <f t="shared" ca="1" si="10"/>
        <v>0</v>
      </c>
      <c r="M74">
        <f t="shared" ca="1" si="11"/>
        <v>0</v>
      </c>
      <c r="N74">
        <f t="shared" ca="1" si="12"/>
        <v>0</v>
      </c>
      <c r="O74">
        <f t="shared" ca="1" si="13"/>
        <v>0</v>
      </c>
      <c r="P74">
        <f t="shared" ca="1" si="14"/>
        <v>0</v>
      </c>
      <c r="Q74">
        <f t="shared" ca="1" si="15"/>
        <v>0</v>
      </c>
    </row>
    <row r="75" spans="1:17" x14ac:dyDescent="0.2">
      <c r="A75" s="4" t="s">
        <v>93</v>
      </c>
      <c r="B75" s="4" t="s">
        <v>150</v>
      </c>
      <c r="C75" s="21">
        <v>1374886394</v>
      </c>
      <c r="D75" s="14">
        <v>-219099300.97</v>
      </c>
      <c r="E75" s="21">
        <v>247548880.03</v>
      </c>
      <c r="F75" s="14">
        <v>247548880.03</v>
      </c>
      <c r="G75" s="14">
        <v>186165079.91</v>
      </c>
      <c r="H75" s="14">
        <v>908238213</v>
      </c>
      <c r="I75" s="19" t="str">
        <f t="shared" si="16"/>
        <v>B155</v>
      </c>
      <c r="J75">
        <f t="shared" si="17"/>
        <v>155</v>
      </c>
      <c r="K75" s="25">
        <f t="shared" ca="1" si="9"/>
        <v>0</v>
      </c>
      <c r="L75">
        <f t="shared" ca="1" si="10"/>
        <v>0</v>
      </c>
      <c r="M75">
        <f t="shared" ca="1" si="11"/>
        <v>0</v>
      </c>
      <c r="N75">
        <f t="shared" ca="1" si="12"/>
        <v>0</v>
      </c>
      <c r="O75">
        <f t="shared" ca="1" si="13"/>
        <v>0</v>
      </c>
      <c r="P75">
        <f t="shared" ca="1" si="14"/>
        <v>0</v>
      </c>
      <c r="Q75">
        <f t="shared" ca="1" si="15"/>
        <v>0</v>
      </c>
    </row>
    <row r="76" spans="1:17" x14ac:dyDescent="0.2">
      <c r="A76" s="4" t="s">
        <v>93</v>
      </c>
      <c r="B76" s="4" t="s">
        <v>151</v>
      </c>
      <c r="C76" s="21">
        <v>4015888</v>
      </c>
      <c r="D76" s="13">
        <v>0</v>
      </c>
      <c r="E76" s="21">
        <v>1003971</v>
      </c>
      <c r="F76" s="14">
        <v>1003971</v>
      </c>
      <c r="G76" s="14">
        <v>1003971</v>
      </c>
      <c r="H76" s="14">
        <v>3011917</v>
      </c>
      <c r="I76" s="19" t="str">
        <f t="shared" si="16"/>
        <v>B156</v>
      </c>
      <c r="J76">
        <f t="shared" si="17"/>
        <v>156</v>
      </c>
      <c r="K76" s="25">
        <f t="shared" ca="1" si="9"/>
        <v>0</v>
      </c>
      <c r="L76">
        <f t="shared" ca="1" si="10"/>
        <v>0</v>
      </c>
      <c r="M76">
        <f t="shared" ca="1" si="11"/>
        <v>0</v>
      </c>
      <c r="N76">
        <f t="shared" ca="1" si="12"/>
        <v>0</v>
      </c>
      <c r="O76">
        <f t="shared" ca="1" si="13"/>
        <v>0</v>
      </c>
      <c r="P76">
        <f t="shared" ca="1" si="14"/>
        <v>0</v>
      </c>
      <c r="Q76">
        <f t="shared" ca="1" si="15"/>
        <v>0</v>
      </c>
    </row>
    <row r="77" spans="1:17" x14ac:dyDescent="0.2">
      <c r="A77" s="4" t="s">
        <v>93</v>
      </c>
      <c r="B77" s="4" t="s">
        <v>152</v>
      </c>
      <c r="C77" s="21">
        <v>20828103</v>
      </c>
      <c r="D77" s="14">
        <v>-256117</v>
      </c>
      <c r="E77" s="21">
        <v>4950905</v>
      </c>
      <c r="F77" s="14">
        <v>4950905</v>
      </c>
      <c r="G77" s="14">
        <v>4950905</v>
      </c>
      <c r="H77" s="14">
        <v>15621081</v>
      </c>
      <c r="I77" s="19" t="str">
        <f t="shared" si="16"/>
        <v>B157</v>
      </c>
      <c r="J77">
        <f t="shared" si="17"/>
        <v>157</v>
      </c>
      <c r="K77" s="25">
        <f t="shared" ca="1" si="9"/>
        <v>0</v>
      </c>
      <c r="L77">
        <f t="shared" ca="1" si="10"/>
        <v>0</v>
      </c>
      <c r="M77">
        <f t="shared" ca="1" si="11"/>
        <v>0</v>
      </c>
      <c r="N77">
        <f t="shared" ca="1" si="12"/>
        <v>0</v>
      </c>
      <c r="O77">
        <f t="shared" ca="1" si="13"/>
        <v>0</v>
      </c>
      <c r="P77">
        <f t="shared" ca="1" si="14"/>
        <v>0</v>
      </c>
      <c r="Q77">
        <f t="shared" ca="1" si="15"/>
        <v>0</v>
      </c>
    </row>
    <row r="78" spans="1:17" x14ac:dyDescent="0.2">
      <c r="A78" s="4" t="s">
        <v>93</v>
      </c>
      <c r="B78" s="4" t="s">
        <v>153</v>
      </c>
      <c r="C78" s="21">
        <v>3844077</v>
      </c>
      <c r="D78" s="14">
        <v>-628002.44999999995</v>
      </c>
      <c r="E78" s="21">
        <v>302545.55</v>
      </c>
      <c r="F78" s="14">
        <v>302545.55</v>
      </c>
      <c r="G78" s="14">
        <v>212766.15</v>
      </c>
      <c r="H78" s="14">
        <v>2913529</v>
      </c>
      <c r="I78" s="19" t="str">
        <f t="shared" si="16"/>
        <v>B158</v>
      </c>
      <c r="J78">
        <f t="shared" si="17"/>
        <v>158</v>
      </c>
      <c r="K78" s="25">
        <f t="shared" ca="1" si="9"/>
        <v>0</v>
      </c>
      <c r="L78">
        <f t="shared" ca="1" si="10"/>
        <v>0</v>
      </c>
      <c r="M78">
        <f t="shared" ca="1" si="11"/>
        <v>0</v>
      </c>
      <c r="N78">
        <f t="shared" ca="1" si="12"/>
        <v>0</v>
      </c>
      <c r="O78">
        <f t="shared" ca="1" si="13"/>
        <v>0</v>
      </c>
      <c r="P78">
        <f t="shared" ca="1" si="14"/>
        <v>0</v>
      </c>
      <c r="Q78">
        <f t="shared" ca="1" si="15"/>
        <v>0</v>
      </c>
    </row>
    <row r="79" spans="1:17" x14ac:dyDescent="0.2">
      <c r="A79" s="4" t="s">
        <v>93</v>
      </c>
      <c r="B79" s="4" t="s">
        <v>154</v>
      </c>
      <c r="C79" s="22">
        <v>0</v>
      </c>
      <c r="D79" s="14">
        <v>11667804.470000001</v>
      </c>
      <c r="E79" s="21">
        <v>11667804.470000001</v>
      </c>
      <c r="F79" s="14">
        <v>11667804.470000001</v>
      </c>
      <c r="G79" s="14">
        <v>7754626.1699999999</v>
      </c>
      <c r="H79" s="13">
        <v>0</v>
      </c>
      <c r="I79" s="19" t="str">
        <f t="shared" si="16"/>
        <v>B159</v>
      </c>
      <c r="J79">
        <f t="shared" si="17"/>
        <v>159</v>
      </c>
      <c r="K79" s="25">
        <f t="shared" ca="1" si="9"/>
        <v>0</v>
      </c>
      <c r="L79">
        <f t="shared" ca="1" si="10"/>
        <v>0</v>
      </c>
      <c r="M79">
        <f t="shared" ca="1" si="11"/>
        <v>0</v>
      </c>
      <c r="N79">
        <f t="shared" ca="1" si="12"/>
        <v>0</v>
      </c>
      <c r="O79">
        <f t="shared" ca="1" si="13"/>
        <v>0</v>
      </c>
      <c r="P79">
        <f t="shared" ca="1" si="14"/>
        <v>0</v>
      </c>
      <c r="Q79">
        <f t="shared" ca="1" si="15"/>
        <v>0</v>
      </c>
    </row>
    <row r="80" spans="1:17" x14ac:dyDescent="0.2">
      <c r="A80" s="4" t="s">
        <v>93</v>
      </c>
      <c r="B80" s="4" t="s">
        <v>155</v>
      </c>
      <c r="C80" s="21">
        <v>162585432</v>
      </c>
      <c r="D80" s="13">
        <v>0</v>
      </c>
      <c r="E80" s="21">
        <v>40646358</v>
      </c>
      <c r="F80" s="14">
        <v>40646358</v>
      </c>
      <c r="G80" s="14">
        <v>40646358</v>
      </c>
      <c r="H80" s="14">
        <v>121939074</v>
      </c>
      <c r="I80" s="19" t="str">
        <f t="shared" si="16"/>
        <v>B160</v>
      </c>
      <c r="J80">
        <f t="shared" si="17"/>
        <v>160</v>
      </c>
      <c r="K80" s="25">
        <f t="shared" ca="1" si="9"/>
        <v>0</v>
      </c>
      <c r="L80">
        <f t="shared" ca="1" si="10"/>
        <v>0</v>
      </c>
      <c r="M80">
        <f t="shared" ca="1" si="11"/>
        <v>0</v>
      </c>
      <c r="N80">
        <f t="shared" ca="1" si="12"/>
        <v>0</v>
      </c>
      <c r="O80">
        <f t="shared" ca="1" si="13"/>
        <v>0</v>
      </c>
      <c r="P80">
        <f t="shared" ca="1" si="14"/>
        <v>0</v>
      </c>
      <c r="Q80">
        <f t="shared" ca="1" si="15"/>
        <v>0</v>
      </c>
    </row>
    <row r="81" spans="1:17" x14ac:dyDescent="0.2">
      <c r="A81" s="4" t="s">
        <v>93</v>
      </c>
      <c r="B81" s="4" t="s">
        <v>156</v>
      </c>
      <c r="C81" s="21">
        <v>1519249998</v>
      </c>
      <c r="D81" s="13">
        <v>0</v>
      </c>
      <c r="E81" s="21">
        <v>379812498</v>
      </c>
      <c r="F81" s="14">
        <v>379812498</v>
      </c>
      <c r="G81" s="14">
        <v>379812498</v>
      </c>
      <c r="H81" s="14">
        <v>1139437500</v>
      </c>
      <c r="I81" s="19" t="str">
        <f t="shared" si="16"/>
        <v>B161</v>
      </c>
      <c r="J81">
        <f t="shared" si="17"/>
        <v>161</v>
      </c>
      <c r="K81" s="25">
        <f t="shared" ca="1" si="9"/>
        <v>0</v>
      </c>
      <c r="L81">
        <f t="shared" ca="1" si="10"/>
        <v>0</v>
      </c>
      <c r="M81">
        <f t="shared" ca="1" si="11"/>
        <v>0</v>
      </c>
      <c r="N81">
        <f t="shared" ca="1" si="12"/>
        <v>0</v>
      </c>
      <c r="O81">
        <f t="shared" ca="1" si="13"/>
        <v>0</v>
      </c>
      <c r="P81">
        <f t="shared" ca="1" si="14"/>
        <v>0</v>
      </c>
      <c r="Q81">
        <f t="shared" ca="1" si="15"/>
        <v>0</v>
      </c>
    </row>
    <row r="82" spans="1:17" x14ac:dyDescent="0.2">
      <c r="A82" s="4" t="s">
        <v>92</v>
      </c>
      <c r="B82" s="4" t="s">
        <v>25</v>
      </c>
      <c r="C82" s="21">
        <v>187888006</v>
      </c>
      <c r="D82" s="14">
        <v>82389.38</v>
      </c>
      <c r="E82" s="21">
        <v>47054388.380000003</v>
      </c>
      <c r="F82" s="14">
        <v>47054388.380000003</v>
      </c>
      <c r="G82" s="14">
        <v>44255384.460000001</v>
      </c>
      <c r="H82" s="14">
        <v>140916007</v>
      </c>
      <c r="I82" s="19" t="str">
        <f t="shared" si="16"/>
        <v>B162</v>
      </c>
      <c r="J82">
        <f t="shared" si="17"/>
        <v>162</v>
      </c>
      <c r="K82" s="25">
        <f t="shared" ca="1" si="9"/>
        <v>0</v>
      </c>
      <c r="L82">
        <f t="shared" ca="1" si="10"/>
        <v>0</v>
      </c>
      <c r="M82">
        <f t="shared" ca="1" si="11"/>
        <v>0</v>
      </c>
      <c r="N82">
        <f t="shared" ca="1" si="12"/>
        <v>0</v>
      </c>
      <c r="O82">
        <f t="shared" ca="1" si="13"/>
        <v>0</v>
      </c>
      <c r="P82">
        <f t="shared" ca="1" si="14"/>
        <v>0</v>
      </c>
      <c r="Q82">
        <f t="shared" ca="1" si="15"/>
        <v>0</v>
      </c>
    </row>
    <row r="83" spans="1:17" x14ac:dyDescent="0.2">
      <c r="A83" s="4" t="s">
        <v>92</v>
      </c>
      <c r="B83" s="4" t="s">
        <v>28</v>
      </c>
      <c r="C83" s="22">
        <v>0</v>
      </c>
      <c r="D83" s="14">
        <v>2499999.77</v>
      </c>
      <c r="E83" s="21">
        <v>2499999.77</v>
      </c>
      <c r="F83" s="14">
        <v>2499999.77</v>
      </c>
      <c r="G83" s="14">
        <v>2499999.77</v>
      </c>
      <c r="H83" s="13">
        <v>0</v>
      </c>
      <c r="I83" s="19" t="str">
        <f t="shared" si="16"/>
        <v>B163</v>
      </c>
      <c r="J83">
        <f t="shared" si="17"/>
        <v>163</v>
      </c>
      <c r="K83" s="25">
        <f t="shared" ca="1" si="9"/>
        <v>0</v>
      </c>
      <c r="L83">
        <f t="shared" ca="1" si="10"/>
        <v>0</v>
      </c>
      <c r="M83">
        <f t="shared" ca="1" si="11"/>
        <v>0</v>
      </c>
      <c r="N83">
        <f t="shared" ca="1" si="12"/>
        <v>0</v>
      </c>
      <c r="O83">
        <f t="shared" ca="1" si="13"/>
        <v>0</v>
      </c>
      <c r="P83">
        <f t="shared" ca="1" si="14"/>
        <v>0</v>
      </c>
      <c r="Q83">
        <f t="shared" ca="1" si="15"/>
        <v>0</v>
      </c>
    </row>
    <row r="84" spans="1:17" x14ac:dyDescent="0.2">
      <c r="A84" s="4" t="s">
        <v>92</v>
      </c>
      <c r="B84" s="4" t="s">
        <v>29</v>
      </c>
      <c r="C84" s="21">
        <v>19198055175</v>
      </c>
      <c r="D84" s="14">
        <v>640822361.08000004</v>
      </c>
      <c r="E84" s="21">
        <v>5285913665.0799999</v>
      </c>
      <c r="F84" s="14">
        <v>5285941764.0699997</v>
      </c>
      <c r="G84" s="14">
        <v>5049822813.8299999</v>
      </c>
      <c r="H84" s="14">
        <v>14552935772.01</v>
      </c>
      <c r="I84" s="19" t="str">
        <f t="shared" si="16"/>
        <v>B164</v>
      </c>
      <c r="J84">
        <f t="shared" si="17"/>
        <v>164</v>
      </c>
      <c r="K84" s="25">
        <f t="shared" ca="1" si="9"/>
        <v>0</v>
      </c>
      <c r="L84">
        <f t="shared" ca="1" si="10"/>
        <v>0</v>
      </c>
      <c r="M84">
        <f t="shared" ca="1" si="11"/>
        <v>0</v>
      </c>
      <c r="N84">
        <f t="shared" ca="1" si="12"/>
        <v>0</v>
      </c>
      <c r="O84">
        <f t="shared" ca="1" si="13"/>
        <v>0</v>
      </c>
      <c r="P84">
        <f t="shared" ca="1" si="14"/>
        <v>0</v>
      </c>
      <c r="Q84">
        <f t="shared" ca="1" si="15"/>
        <v>0</v>
      </c>
    </row>
    <row r="85" spans="1:17" x14ac:dyDescent="0.2">
      <c r="A85" s="4" t="s">
        <v>92</v>
      </c>
      <c r="B85" s="4" t="s">
        <v>139</v>
      </c>
      <c r="C85" s="21">
        <v>6905496729</v>
      </c>
      <c r="D85" s="14">
        <v>148878640.12</v>
      </c>
      <c r="E85" s="21">
        <v>1755778133.1199999</v>
      </c>
      <c r="F85" s="14">
        <v>1755778133.1199999</v>
      </c>
      <c r="G85" s="14">
        <v>1755778133.1199999</v>
      </c>
      <c r="H85" s="14">
        <v>5298597236</v>
      </c>
      <c r="I85" s="19" t="str">
        <f t="shared" si="16"/>
        <v>B165</v>
      </c>
      <c r="J85">
        <f t="shared" si="17"/>
        <v>165</v>
      </c>
      <c r="K85" s="25">
        <f t="shared" ca="1" si="9"/>
        <v>0</v>
      </c>
      <c r="L85">
        <f t="shared" ca="1" si="10"/>
        <v>0</v>
      </c>
      <c r="M85">
        <f t="shared" ca="1" si="11"/>
        <v>0</v>
      </c>
      <c r="N85">
        <f t="shared" ca="1" si="12"/>
        <v>0</v>
      </c>
      <c r="O85">
        <f t="shared" ca="1" si="13"/>
        <v>0</v>
      </c>
      <c r="P85">
        <f t="shared" ca="1" si="14"/>
        <v>0</v>
      </c>
      <c r="Q85">
        <f t="shared" ca="1" si="15"/>
        <v>0</v>
      </c>
    </row>
    <row r="86" spans="1:17" x14ac:dyDescent="0.2">
      <c r="A86" s="4" t="s">
        <v>92</v>
      </c>
      <c r="B86" s="4" t="s">
        <v>34</v>
      </c>
      <c r="C86" s="21">
        <v>5933509701</v>
      </c>
      <c r="D86" s="14">
        <v>-1183564</v>
      </c>
      <c r="E86" s="21">
        <v>1080265206</v>
      </c>
      <c r="F86" s="14">
        <v>1080265206</v>
      </c>
      <c r="G86" s="14">
        <v>1080265206</v>
      </c>
      <c r="H86" s="14">
        <v>4852060931</v>
      </c>
      <c r="I86" s="19" t="str">
        <f t="shared" si="16"/>
        <v>B166</v>
      </c>
      <c r="J86">
        <f t="shared" si="17"/>
        <v>166</v>
      </c>
      <c r="K86" s="25">
        <f t="shared" ca="1" si="9"/>
        <v>0</v>
      </c>
      <c r="L86">
        <f t="shared" ca="1" si="10"/>
        <v>0</v>
      </c>
      <c r="M86">
        <f t="shared" ca="1" si="11"/>
        <v>0</v>
      </c>
      <c r="N86">
        <f t="shared" ca="1" si="12"/>
        <v>0</v>
      </c>
      <c r="O86">
        <f t="shared" ca="1" si="13"/>
        <v>0</v>
      </c>
      <c r="P86">
        <f t="shared" ca="1" si="14"/>
        <v>0</v>
      </c>
      <c r="Q86">
        <f t="shared" ca="1" si="15"/>
        <v>0</v>
      </c>
    </row>
    <row r="87" spans="1:17" x14ac:dyDescent="0.2">
      <c r="A87" s="4" t="s">
        <v>92</v>
      </c>
      <c r="B87" s="4" t="s">
        <v>36</v>
      </c>
      <c r="C87" s="21">
        <v>1942147497</v>
      </c>
      <c r="D87" s="14">
        <v>-77699893.890000001</v>
      </c>
      <c r="E87" s="21">
        <v>392562875.11000001</v>
      </c>
      <c r="F87" s="14">
        <v>392562875.11000001</v>
      </c>
      <c r="G87" s="14">
        <v>392562875.11000001</v>
      </c>
      <c r="H87" s="14">
        <v>1471884728</v>
      </c>
      <c r="I87" s="19" t="str">
        <f t="shared" si="16"/>
        <v>B167</v>
      </c>
      <c r="J87">
        <f t="shared" si="17"/>
        <v>167</v>
      </c>
      <c r="K87" s="25">
        <f t="shared" ca="1" si="9"/>
        <v>0</v>
      </c>
      <c r="L87">
        <f t="shared" ca="1" si="10"/>
        <v>0</v>
      </c>
      <c r="M87">
        <f t="shared" ca="1" si="11"/>
        <v>0</v>
      </c>
      <c r="N87">
        <f t="shared" ca="1" si="12"/>
        <v>0</v>
      </c>
      <c r="O87">
        <f t="shared" ca="1" si="13"/>
        <v>0</v>
      </c>
      <c r="P87">
        <f t="shared" ca="1" si="14"/>
        <v>0</v>
      </c>
      <c r="Q87">
        <f t="shared" ca="1" si="15"/>
        <v>0</v>
      </c>
    </row>
    <row r="88" spans="1:17" x14ac:dyDescent="0.2">
      <c r="A88" s="4" t="s">
        <v>92</v>
      </c>
      <c r="B88" s="4" t="s">
        <v>39</v>
      </c>
      <c r="C88" s="21">
        <v>209871974</v>
      </c>
      <c r="D88" s="13">
        <v>0</v>
      </c>
      <c r="E88" s="22">
        <v>0</v>
      </c>
      <c r="F88" s="13">
        <v>0</v>
      </c>
      <c r="G88" s="13">
        <v>0</v>
      </c>
      <c r="H88" s="14">
        <v>209871974</v>
      </c>
      <c r="I88" s="19" t="str">
        <f t="shared" si="16"/>
        <v>B168</v>
      </c>
      <c r="J88">
        <f t="shared" si="17"/>
        <v>168</v>
      </c>
      <c r="K88" s="25">
        <f t="shared" ca="1" si="9"/>
        <v>0</v>
      </c>
      <c r="L88">
        <f t="shared" ca="1" si="10"/>
        <v>0</v>
      </c>
      <c r="M88">
        <f t="shared" ca="1" si="11"/>
        <v>0</v>
      </c>
      <c r="N88">
        <f t="shared" ca="1" si="12"/>
        <v>0</v>
      </c>
      <c r="O88">
        <f t="shared" ca="1" si="13"/>
        <v>0</v>
      </c>
      <c r="P88">
        <f t="shared" ca="1" si="14"/>
        <v>0</v>
      </c>
      <c r="Q88">
        <f t="shared" ca="1" si="15"/>
        <v>0</v>
      </c>
    </row>
    <row r="89" spans="1:17" x14ac:dyDescent="0.2">
      <c r="A89" s="4" t="s">
        <v>92</v>
      </c>
      <c r="B89" s="4" t="s">
        <v>45</v>
      </c>
      <c r="C89" s="21">
        <v>2046303968</v>
      </c>
      <c r="D89" s="14">
        <v>86810010</v>
      </c>
      <c r="E89" s="21">
        <v>598386000</v>
      </c>
      <c r="F89" s="14">
        <v>598386000</v>
      </c>
      <c r="G89" s="14">
        <v>598386000</v>
      </c>
      <c r="H89" s="14">
        <v>1534727978</v>
      </c>
      <c r="I89" s="19" t="str">
        <f t="shared" si="16"/>
        <v>B169</v>
      </c>
      <c r="J89">
        <f t="shared" si="17"/>
        <v>169</v>
      </c>
      <c r="K89" s="25">
        <f t="shared" ca="1" si="9"/>
        <v>0</v>
      </c>
      <c r="L89">
        <f t="shared" ca="1" si="10"/>
        <v>0</v>
      </c>
      <c r="M89">
        <f t="shared" ca="1" si="11"/>
        <v>0</v>
      </c>
      <c r="N89">
        <f t="shared" ca="1" si="12"/>
        <v>0</v>
      </c>
      <c r="O89">
        <f t="shared" ca="1" si="13"/>
        <v>0</v>
      </c>
      <c r="P89">
        <f t="shared" ca="1" si="14"/>
        <v>0</v>
      </c>
      <c r="Q89">
        <f t="shared" ca="1" si="15"/>
        <v>0</v>
      </c>
    </row>
    <row r="90" spans="1:17" x14ac:dyDescent="0.2">
      <c r="A90" s="4" t="s">
        <v>92</v>
      </c>
      <c r="B90" s="4" t="s">
        <v>46</v>
      </c>
      <c r="C90" s="21">
        <v>607747413</v>
      </c>
      <c r="D90" s="14">
        <v>-708213</v>
      </c>
      <c r="E90" s="21">
        <v>151228617</v>
      </c>
      <c r="F90" s="14">
        <v>151228617</v>
      </c>
      <c r="G90" s="14">
        <v>151228617</v>
      </c>
      <c r="H90" s="14">
        <v>455810583</v>
      </c>
      <c r="I90" s="19" t="str">
        <f t="shared" si="16"/>
        <v>B170</v>
      </c>
      <c r="J90">
        <f t="shared" si="17"/>
        <v>170</v>
      </c>
      <c r="K90" s="25">
        <f t="shared" ca="1" si="9"/>
        <v>0</v>
      </c>
      <c r="L90">
        <f t="shared" ca="1" si="10"/>
        <v>0</v>
      </c>
      <c r="M90">
        <f t="shared" ca="1" si="11"/>
        <v>0</v>
      </c>
      <c r="N90">
        <f t="shared" ca="1" si="12"/>
        <v>0</v>
      </c>
      <c r="O90">
        <f t="shared" ca="1" si="13"/>
        <v>0</v>
      </c>
      <c r="P90">
        <f t="shared" ca="1" si="14"/>
        <v>0</v>
      </c>
      <c r="Q90">
        <f t="shared" ca="1" si="15"/>
        <v>0</v>
      </c>
    </row>
    <row r="91" spans="1:17" x14ac:dyDescent="0.2">
      <c r="A91" s="4" t="s">
        <v>92</v>
      </c>
      <c r="B91" s="4" t="s">
        <v>56</v>
      </c>
      <c r="C91" s="21">
        <v>656479407</v>
      </c>
      <c r="D91" s="14">
        <v>655835</v>
      </c>
      <c r="E91" s="21">
        <v>131951714</v>
      </c>
      <c r="F91" s="14">
        <v>131951714</v>
      </c>
      <c r="G91" s="14">
        <v>131951714</v>
      </c>
      <c r="H91" s="14">
        <v>525183528</v>
      </c>
      <c r="I91" s="19" t="str">
        <f t="shared" si="16"/>
        <v>B171</v>
      </c>
      <c r="J91">
        <f t="shared" si="17"/>
        <v>171</v>
      </c>
      <c r="K91" s="25">
        <f t="shared" ca="1" si="9"/>
        <v>0</v>
      </c>
      <c r="L91">
        <f t="shared" ca="1" si="10"/>
        <v>0</v>
      </c>
      <c r="M91">
        <f t="shared" ca="1" si="11"/>
        <v>0</v>
      </c>
      <c r="N91">
        <f t="shared" ca="1" si="12"/>
        <v>0</v>
      </c>
      <c r="O91">
        <f t="shared" ca="1" si="13"/>
        <v>0</v>
      </c>
      <c r="P91">
        <f t="shared" ca="1" si="14"/>
        <v>0</v>
      </c>
      <c r="Q91">
        <f t="shared" ca="1" si="15"/>
        <v>0</v>
      </c>
    </row>
    <row r="92" spans="1:17" x14ac:dyDescent="0.2">
      <c r="A92" s="4" t="s">
        <v>92</v>
      </c>
      <c r="B92" s="4" t="s">
        <v>57</v>
      </c>
      <c r="C92" s="21">
        <v>205144476</v>
      </c>
      <c r="D92" s="14">
        <v>-14158</v>
      </c>
      <c r="E92" s="21">
        <v>52294863</v>
      </c>
      <c r="F92" s="14">
        <v>52294863</v>
      </c>
      <c r="G92" s="14">
        <v>52294863</v>
      </c>
      <c r="H92" s="14">
        <v>152835455</v>
      </c>
      <c r="I92" s="19" t="str">
        <f t="shared" si="16"/>
        <v>B172</v>
      </c>
      <c r="J92">
        <f t="shared" si="17"/>
        <v>172</v>
      </c>
      <c r="K92" s="25">
        <f t="shared" ca="1" si="9"/>
        <v>0</v>
      </c>
      <c r="L92">
        <f t="shared" ca="1" si="10"/>
        <v>0</v>
      </c>
      <c r="M92">
        <f t="shared" ca="1" si="11"/>
        <v>0</v>
      </c>
      <c r="N92">
        <f t="shared" ca="1" si="12"/>
        <v>0</v>
      </c>
      <c r="O92">
        <f t="shared" ca="1" si="13"/>
        <v>0</v>
      </c>
      <c r="P92">
        <f t="shared" ca="1" si="14"/>
        <v>0</v>
      </c>
      <c r="Q92">
        <f t="shared" ca="1" si="15"/>
        <v>0</v>
      </c>
    </row>
    <row r="93" spans="1:17" x14ac:dyDescent="0.2">
      <c r="A93" s="4" t="s">
        <v>92</v>
      </c>
      <c r="B93" s="4" t="s">
        <v>58</v>
      </c>
      <c r="C93" s="21">
        <v>30212684</v>
      </c>
      <c r="D93" s="14">
        <v>-2410147</v>
      </c>
      <c r="E93" s="21">
        <v>5143022</v>
      </c>
      <c r="F93" s="14">
        <v>5143022</v>
      </c>
      <c r="G93" s="14">
        <v>5143022</v>
      </c>
      <c r="H93" s="14">
        <v>22659515</v>
      </c>
      <c r="I93" s="19" t="str">
        <f t="shared" si="16"/>
        <v>B173</v>
      </c>
      <c r="J93">
        <f t="shared" si="17"/>
        <v>173</v>
      </c>
      <c r="K93" s="25">
        <f t="shared" ca="1" si="9"/>
        <v>0</v>
      </c>
      <c r="L93">
        <f t="shared" ca="1" si="10"/>
        <v>0</v>
      </c>
      <c r="M93">
        <f t="shared" ca="1" si="11"/>
        <v>0</v>
      </c>
      <c r="N93">
        <f t="shared" ca="1" si="12"/>
        <v>0</v>
      </c>
      <c r="O93">
        <f t="shared" ca="1" si="13"/>
        <v>0</v>
      </c>
      <c r="P93">
        <f t="shared" ca="1" si="14"/>
        <v>0</v>
      </c>
      <c r="Q93">
        <f t="shared" ca="1" si="15"/>
        <v>0</v>
      </c>
    </row>
    <row r="94" spans="1:17" x14ac:dyDescent="0.2">
      <c r="A94" s="4" t="s">
        <v>92</v>
      </c>
      <c r="B94" s="4" t="s">
        <v>59</v>
      </c>
      <c r="C94" s="21">
        <v>482252863</v>
      </c>
      <c r="D94" s="14">
        <v>10125006</v>
      </c>
      <c r="E94" s="21">
        <v>105477751</v>
      </c>
      <c r="F94" s="14">
        <v>105477751</v>
      </c>
      <c r="G94" s="14">
        <v>105477751</v>
      </c>
      <c r="H94" s="14">
        <v>386900118</v>
      </c>
      <c r="I94" s="19" t="str">
        <f t="shared" si="16"/>
        <v>B174</v>
      </c>
      <c r="J94">
        <f t="shared" si="17"/>
        <v>174</v>
      </c>
      <c r="K94" s="25">
        <f t="shared" ca="1" si="9"/>
        <v>0</v>
      </c>
      <c r="L94">
        <f t="shared" ca="1" si="10"/>
        <v>0</v>
      </c>
      <c r="M94">
        <f t="shared" ca="1" si="11"/>
        <v>0</v>
      </c>
      <c r="N94">
        <f t="shared" ca="1" si="12"/>
        <v>0</v>
      </c>
      <c r="O94">
        <f t="shared" ca="1" si="13"/>
        <v>0</v>
      </c>
      <c r="P94">
        <f t="shared" ca="1" si="14"/>
        <v>0</v>
      </c>
      <c r="Q94">
        <f t="shared" ca="1" si="15"/>
        <v>0</v>
      </c>
    </row>
    <row r="95" spans="1:17" x14ac:dyDescent="0.2">
      <c r="A95" s="4" t="s">
        <v>92</v>
      </c>
      <c r="B95" s="4" t="s">
        <v>142</v>
      </c>
      <c r="C95" s="21">
        <v>127586218</v>
      </c>
      <c r="D95" s="14">
        <v>1073491</v>
      </c>
      <c r="E95" s="21">
        <v>27870356</v>
      </c>
      <c r="F95" s="14">
        <v>27870356</v>
      </c>
      <c r="G95" s="14">
        <v>27870356</v>
      </c>
      <c r="H95" s="14">
        <v>100789353</v>
      </c>
      <c r="I95" s="19" t="str">
        <f t="shared" si="16"/>
        <v>B175</v>
      </c>
      <c r="J95">
        <f t="shared" si="17"/>
        <v>175</v>
      </c>
      <c r="K95" s="25">
        <f t="shared" ca="1" si="9"/>
        <v>0</v>
      </c>
      <c r="L95">
        <f t="shared" ca="1" si="10"/>
        <v>0</v>
      </c>
      <c r="M95">
        <f t="shared" ca="1" si="11"/>
        <v>0</v>
      </c>
      <c r="N95">
        <f t="shared" ca="1" si="12"/>
        <v>0</v>
      </c>
      <c r="O95">
        <f t="shared" ca="1" si="13"/>
        <v>0</v>
      </c>
      <c r="P95">
        <f t="shared" ca="1" si="14"/>
        <v>0</v>
      </c>
      <c r="Q95">
        <f t="shared" ca="1" si="15"/>
        <v>0</v>
      </c>
    </row>
    <row r="96" spans="1:17" x14ac:dyDescent="0.2">
      <c r="A96" s="4" t="s">
        <v>92</v>
      </c>
      <c r="B96" s="4" t="s">
        <v>81</v>
      </c>
      <c r="C96" s="21">
        <v>533209801</v>
      </c>
      <c r="D96" s="14">
        <v>-32049859.16</v>
      </c>
      <c r="E96" s="21">
        <v>101252587.84</v>
      </c>
      <c r="F96" s="14">
        <v>101252587.84</v>
      </c>
      <c r="G96" s="14">
        <v>101252587.84</v>
      </c>
      <c r="H96" s="14">
        <v>399907354</v>
      </c>
      <c r="I96" s="19" t="str">
        <f t="shared" si="16"/>
        <v>B176</v>
      </c>
      <c r="J96">
        <f t="shared" si="17"/>
        <v>176</v>
      </c>
      <c r="K96" s="25">
        <f t="shared" ca="1" si="9"/>
        <v>0</v>
      </c>
      <c r="L96">
        <f t="shared" ca="1" si="10"/>
        <v>0</v>
      </c>
      <c r="M96">
        <f t="shared" ca="1" si="11"/>
        <v>0</v>
      </c>
      <c r="N96">
        <f t="shared" ca="1" si="12"/>
        <v>0</v>
      </c>
      <c r="O96">
        <f t="shared" ca="1" si="13"/>
        <v>0</v>
      </c>
      <c r="P96">
        <f t="shared" ca="1" si="14"/>
        <v>0</v>
      </c>
      <c r="Q96">
        <f t="shared" ca="1" si="15"/>
        <v>0</v>
      </c>
    </row>
    <row r="97" spans="1:17" x14ac:dyDescent="0.2">
      <c r="A97" s="4" t="s">
        <v>92</v>
      </c>
      <c r="B97" s="4" t="s">
        <v>60</v>
      </c>
      <c r="C97" s="21">
        <v>39878968</v>
      </c>
      <c r="D97" s="14">
        <v>-1041732</v>
      </c>
      <c r="E97" s="21">
        <v>8928000</v>
      </c>
      <c r="F97" s="14">
        <v>8928000</v>
      </c>
      <c r="G97" s="14">
        <v>8928000</v>
      </c>
      <c r="H97" s="14">
        <v>29909236</v>
      </c>
      <c r="I97" s="19" t="str">
        <f t="shared" si="16"/>
        <v>B177</v>
      </c>
      <c r="J97">
        <f t="shared" si="17"/>
        <v>177</v>
      </c>
      <c r="K97" s="25">
        <f t="shared" ca="1" si="9"/>
        <v>0</v>
      </c>
      <c r="L97">
        <f t="shared" ca="1" si="10"/>
        <v>0</v>
      </c>
      <c r="M97">
        <f t="shared" ca="1" si="11"/>
        <v>0</v>
      </c>
      <c r="N97">
        <f t="shared" ca="1" si="12"/>
        <v>0</v>
      </c>
      <c r="O97">
        <f t="shared" ca="1" si="13"/>
        <v>0</v>
      </c>
      <c r="P97">
        <f t="shared" ca="1" si="14"/>
        <v>0</v>
      </c>
      <c r="Q97">
        <f t="shared" ca="1" si="15"/>
        <v>0</v>
      </c>
    </row>
    <row r="98" spans="1:17" x14ac:dyDescent="0.2">
      <c r="A98" s="4" t="s">
        <v>92</v>
      </c>
      <c r="B98" s="4" t="s">
        <v>61</v>
      </c>
      <c r="C98" s="21">
        <v>18397586</v>
      </c>
      <c r="D98" s="14">
        <v>-4599393</v>
      </c>
      <c r="E98" s="22">
        <v>0</v>
      </c>
      <c r="F98" s="13">
        <v>0</v>
      </c>
      <c r="G98" s="13">
        <v>0</v>
      </c>
      <c r="H98" s="14">
        <v>13798193</v>
      </c>
      <c r="I98" s="19" t="str">
        <f t="shared" si="16"/>
        <v>B178</v>
      </c>
      <c r="J98">
        <f t="shared" si="17"/>
        <v>178</v>
      </c>
      <c r="K98" s="25">
        <f t="shared" ca="1" si="9"/>
        <v>0</v>
      </c>
      <c r="L98">
        <f t="shared" ca="1" si="10"/>
        <v>0</v>
      </c>
      <c r="M98">
        <f t="shared" ca="1" si="11"/>
        <v>0</v>
      </c>
      <c r="N98">
        <f t="shared" ca="1" si="12"/>
        <v>0</v>
      </c>
      <c r="O98">
        <f t="shared" ca="1" si="13"/>
        <v>0</v>
      </c>
      <c r="P98">
        <f t="shared" ca="1" si="14"/>
        <v>0</v>
      </c>
      <c r="Q98">
        <f t="shared" ca="1" si="15"/>
        <v>0</v>
      </c>
    </row>
    <row r="99" spans="1:17" x14ac:dyDescent="0.2">
      <c r="A99" s="4" t="s">
        <v>92</v>
      </c>
      <c r="B99" s="4" t="s">
        <v>68</v>
      </c>
      <c r="C99" s="21">
        <v>105618000</v>
      </c>
      <c r="D99" s="13">
        <v>0</v>
      </c>
      <c r="E99" s="21">
        <v>35000000</v>
      </c>
      <c r="F99" s="14">
        <v>35000000</v>
      </c>
      <c r="G99" s="14">
        <v>23288800</v>
      </c>
      <c r="H99" s="14">
        <v>70618000</v>
      </c>
      <c r="I99" s="19" t="str">
        <f t="shared" si="16"/>
        <v>B179</v>
      </c>
      <c r="J99">
        <f t="shared" si="17"/>
        <v>179</v>
      </c>
      <c r="K99" s="25">
        <f t="shared" ca="1" si="9"/>
        <v>0</v>
      </c>
      <c r="L99">
        <f t="shared" ca="1" si="10"/>
        <v>0</v>
      </c>
      <c r="M99">
        <f t="shared" ca="1" si="11"/>
        <v>0</v>
      </c>
      <c r="N99">
        <f t="shared" ca="1" si="12"/>
        <v>0</v>
      </c>
      <c r="O99">
        <f t="shared" ca="1" si="13"/>
        <v>0</v>
      </c>
      <c r="P99">
        <f t="shared" ca="1" si="14"/>
        <v>0</v>
      </c>
      <c r="Q99">
        <f t="shared" ca="1" si="15"/>
        <v>0</v>
      </c>
    </row>
    <row r="100" spans="1:17" x14ac:dyDescent="0.2">
      <c r="A100" s="4" t="s">
        <v>92</v>
      </c>
      <c r="B100" s="4" t="s">
        <v>70</v>
      </c>
      <c r="C100" s="21">
        <v>4301807</v>
      </c>
      <c r="D100" s="14">
        <v>-287650</v>
      </c>
      <c r="E100" s="21">
        <v>787796</v>
      </c>
      <c r="F100" s="14">
        <v>787796</v>
      </c>
      <c r="G100" s="14">
        <v>787796</v>
      </c>
      <c r="H100" s="14">
        <v>3226361</v>
      </c>
      <c r="I100" s="19" t="str">
        <f t="shared" si="16"/>
        <v>B180</v>
      </c>
      <c r="J100">
        <f t="shared" si="17"/>
        <v>180</v>
      </c>
      <c r="K100" s="25">
        <f t="shared" ca="1" si="9"/>
        <v>0</v>
      </c>
      <c r="L100">
        <f t="shared" ca="1" si="10"/>
        <v>0</v>
      </c>
      <c r="M100">
        <f t="shared" ca="1" si="11"/>
        <v>0</v>
      </c>
      <c r="N100">
        <f t="shared" ca="1" si="12"/>
        <v>0</v>
      </c>
      <c r="O100">
        <f t="shared" ca="1" si="13"/>
        <v>0</v>
      </c>
      <c r="P100">
        <f t="shared" ca="1" si="14"/>
        <v>0</v>
      </c>
      <c r="Q100">
        <f t="shared" ca="1" si="15"/>
        <v>0</v>
      </c>
    </row>
    <row r="101" spans="1:17" x14ac:dyDescent="0.2">
      <c r="A101" s="4" t="s">
        <v>92</v>
      </c>
      <c r="B101" s="4" t="s">
        <v>71</v>
      </c>
      <c r="C101" s="21">
        <v>4037807</v>
      </c>
      <c r="D101" s="14">
        <v>-283404</v>
      </c>
      <c r="E101" s="21">
        <v>726042</v>
      </c>
      <c r="F101" s="14">
        <v>726042</v>
      </c>
      <c r="G101" s="14">
        <v>726042</v>
      </c>
      <c r="H101" s="14">
        <v>3028361</v>
      </c>
      <c r="I101" s="19" t="str">
        <f t="shared" si="16"/>
        <v>B181</v>
      </c>
      <c r="J101">
        <f t="shared" si="17"/>
        <v>181</v>
      </c>
      <c r="K101" s="25">
        <f t="shared" ca="1" si="9"/>
        <v>0</v>
      </c>
      <c r="L101">
        <f t="shared" ca="1" si="10"/>
        <v>0</v>
      </c>
      <c r="M101">
        <f t="shared" ca="1" si="11"/>
        <v>0</v>
      </c>
      <c r="N101">
        <f t="shared" ca="1" si="12"/>
        <v>0</v>
      </c>
      <c r="O101">
        <f t="shared" ca="1" si="13"/>
        <v>0</v>
      </c>
      <c r="P101">
        <f t="shared" ca="1" si="14"/>
        <v>0</v>
      </c>
      <c r="Q101">
        <f t="shared" ca="1" si="15"/>
        <v>0</v>
      </c>
    </row>
    <row r="102" spans="1:17" x14ac:dyDescent="0.2">
      <c r="A102" s="4" t="s">
        <v>92</v>
      </c>
      <c r="B102" s="4" t="s">
        <v>150</v>
      </c>
      <c r="C102" s="22">
        <v>0</v>
      </c>
      <c r="D102" s="14">
        <v>32145902.760000002</v>
      </c>
      <c r="E102" s="21">
        <v>32145902.760000002</v>
      </c>
      <c r="F102" s="14">
        <v>32145902.760000002</v>
      </c>
      <c r="G102" s="14">
        <v>32145902.760000002</v>
      </c>
      <c r="H102" s="13">
        <v>0</v>
      </c>
      <c r="I102" s="19" t="str">
        <f t="shared" si="16"/>
        <v>B182</v>
      </c>
      <c r="J102">
        <f t="shared" si="17"/>
        <v>182</v>
      </c>
      <c r="K102" s="25">
        <f t="shared" ca="1" si="9"/>
        <v>0</v>
      </c>
      <c r="L102">
        <f t="shared" ca="1" si="10"/>
        <v>0</v>
      </c>
      <c r="M102">
        <f t="shared" ca="1" si="11"/>
        <v>0</v>
      </c>
      <c r="N102">
        <f t="shared" ca="1" si="12"/>
        <v>0</v>
      </c>
      <c r="O102">
        <f t="shared" ca="1" si="13"/>
        <v>0</v>
      </c>
      <c r="P102">
        <f t="shared" ca="1" si="14"/>
        <v>0</v>
      </c>
      <c r="Q102">
        <f t="shared" ca="1" si="15"/>
        <v>0</v>
      </c>
    </row>
    <row r="103" spans="1:17" x14ac:dyDescent="0.2">
      <c r="A103" s="4" t="s">
        <v>92</v>
      </c>
      <c r="B103" s="4" t="s">
        <v>151</v>
      </c>
      <c r="C103" s="21">
        <v>4015888</v>
      </c>
      <c r="D103" s="14">
        <v>-310301</v>
      </c>
      <c r="E103" s="21">
        <v>693670</v>
      </c>
      <c r="F103" s="14">
        <v>693670</v>
      </c>
      <c r="G103" s="14">
        <v>693670</v>
      </c>
      <c r="H103" s="14">
        <v>3011917</v>
      </c>
      <c r="I103" s="19" t="str">
        <f t="shared" si="16"/>
        <v>B183</v>
      </c>
      <c r="J103">
        <f t="shared" si="17"/>
        <v>183</v>
      </c>
      <c r="K103" s="25">
        <f t="shared" ca="1" si="9"/>
        <v>0</v>
      </c>
      <c r="L103">
        <f t="shared" ca="1" si="10"/>
        <v>0</v>
      </c>
      <c r="M103">
        <f t="shared" ca="1" si="11"/>
        <v>0</v>
      </c>
      <c r="N103">
        <f t="shared" ca="1" si="12"/>
        <v>0</v>
      </c>
      <c r="O103">
        <f t="shared" ca="1" si="13"/>
        <v>0</v>
      </c>
      <c r="P103">
        <f t="shared" ca="1" si="14"/>
        <v>0</v>
      </c>
      <c r="Q103">
        <f t="shared" ca="1" si="15"/>
        <v>0</v>
      </c>
    </row>
    <row r="104" spans="1:17" x14ac:dyDescent="0.2">
      <c r="I104" s="19" t="str">
        <f t="shared" si="16"/>
        <v>B184</v>
      </c>
      <c r="J104">
        <f t="shared" si="17"/>
        <v>184</v>
      </c>
      <c r="K104" s="25">
        <f t="shared" ca="1" si="9"/>
        <v>0</v>
      </c>
      <c r="L104">
        <f t="shared" ca="1" si="10"/>
        <v>0</v>
      </c>
      <c r="M104">
        <f t="shared" ca="1" si="11"/>
        <v>0</v>
      </c>
      <c r="N104">
        <f t="shared" ca="1" si="12"/>
        <v>0</v>
      </c>
      <c r="O104">
        <f t="shared" ca="1" si="13"/>
        <v>0</v>
      </c>
      <c r="P104">
        <f t="shared" ca="1" si="14"/>
        <v>0</v>
      </c>
      <c r="Q104">
        <f t="shared" ca="1" si="15"/>
        <v>0</v>
      </c>
    </row>
    <row r="105" spans="1:17" x14ac:dyDescent="0.2">
      <c r="I105" s="19" t="str">
        <f t="shared" si="16"/>
        <v>B185</v>
      </c>
      <c r="J105">
        <f t="shared" si="17"/>
        <v>185</v>
      </c>
      <c r="K105" s="25">
        <f t="shared" ca="1" si="9"/>
        <v>0</v>
      </c>
      <c r="L105">
        <f t="shared" ca="1" si="10"/>
        <v>0</v>
      </c>
      <c r="M105">
        <f t="shared" ca="1" si="11"/>
        <v>0</v>
      </c>
      <c r="N105">
        <f t="shared" ca="1" si="12"/>
        <v>0</v>
      </c>
      <c r="O105">
        <f t="shared" ca="1" si="13"/>
        <v>0</v>
      </c>
      <c r="P105">
        <f t="shared" ca="1" si="14"/>
        <v>0</v>
      </c>
      <c r="Q105">
        <f t="shared" ca="1" si="15"/>
        <v>0</v>
      </c>
    </row>
    <row r="106" spans="1:17" x14ac:dyDescent="0.2">
      <c r="I106" s="19" t="str">
        <f t="shared" si="16"/>
        <v>B186</v>
      </c>
      <c r="J106">
        <f t="shared" si="17"/>
        <v>186</v>
      </c>
      <c r="K106" s="25">
        <f t="shared" ca="1" si="9"/>
        <v>0</v>
      </c>
      <c r="L106">
        <f t="shared" ca="1" si="10"/>
        <v>0</v>
      </c>
      <c r="M106">
        <f t="shared" ca="1" si="11"/>
        <v>0</v>
      </c>
      <c r="N106">
        <f t="shared" ca="1" si="12"/>
        <v>0</v>
      </c>
      <c r="O106">
        <f t="shared" ca="1" si="13"/>
        <v>0</v>
      </c>
      <c r="P106">
        <f t="shared" ca="1" si="14"/>
        <v>0</v>
      </c>
      <c r="Q106">
        <f t="shared" ca="1" si="15"/>
        <v>0</v>
      </c>
    </row>
    <row r="107" spans="1:17" x14ac:dyDescent="0.2">
      <c r="I107" s="19" t="str">
        <f t="shared" si="16"/>
        <v>B187</v>
      </c>
      <c r="J107">
        <f t="shared" si="17"/>
        <v>187</v>
      </c>
      <c r="K107" s="25">
        <f t="shared" ca="1" si="9"/>
        <v>0</v>
      </c>
      <c r="L107">
        <f t="shared" ca="1" si="10"/>
        <v>0</v>
      </c>
      <c r="M107">
        <f t="shared" ca="1" si="11"/>
        <v>0</v>
      </c>
      <c r="N107">
        <f t="shared" ca="1" si="12"/>
        <v>0</v>
      </c>
      <c r="O107">
        <f t="shared" ca="1" si="13"/>
        <v>0</v>
      </c>
      <c r="P107">
        <f t="shared" ca="1" si="14"/>
        <v>0</v>
      </c>
      <c r="Q107">
        <f t="shared" ca="1" si="15"/>
        <v>0</v>
      </c>
    </row>
    <row r="108" spans="1:17" x14ac:dyDescent="0.2">
      <c r="I108" s="19" t="str">
        <f t="shared" si="16"/>
        <v>B188</v>
      </c>
      <c r="J108">
        <f t="shared" si="17"/>
        <v>188</v>
      </c>
      <c r="K108" s="25">
        <f t="shared" ca="1" si="9"/>
        <v>0</v>
      </c>
      <c r="L108">
        <f t="shared" ca="1" si="10"/>
        <v>0</v>
      </c>
      <c r="M108">
        <f t="shared" ca="1" si="11"/>
        <v>0</v>
      </c>
      <c r="N108">
        <f t="shared" ca="1" si="12"/>
        <v>0</v>
      </c>
      <c r="O108">
        <f t="shared" ca="1" si="13"/>
        <v>0</v>
      </c>
      <c r="P108">
        <f t="shared" ca="1" si="14"/>
        <v>0</v>
      </c>
      <c r="Q108">
        <f t="shared" ca="1" si="15"/>
        <v>0</v>
      </c>
    </row>
    <row r="109" spans="1:17" x14ac:dyDescent="0.2">
      <c r="I109" s="19" t="str">
        <f t="shared" si="16"/>
        <v>B189</v>
      </c>
      <c r="J109">
        <f t="shared" si="17"/>
        <v>189</v>
      </c>
      <c r="K109" s="25">
        <f t="shared" ca="1" si="9"/>
        <v>0</v>
      </c>
      <c r="L109">
        <f t="shared" ca="1" si="10"/>
        <v>0</v>
      </c>
      <c r="M109">
        <f t="shared" ca="1" si="11"/>
        <v>0</v>
      </c>
      <c r="N109">
        <f t="shared" ca="1" si="12"/>
        <v>0</v>
      </c>
      <c r="O109">
        <f t="shared" ca="1" si="13"/>
        <v>0</v>
      </c>
      <c r="P109">
        <f t="shared" ca="1" si="14"/>
        <v>0</v>
      </c>
      <c r="Q109">
        <f t="shared" ca="1" si="15"/>
        <v>0</v>
      </c>
    </row>
    <row r="110" spans="1:17" x14ac:dyDescent="0.2">
      <c r="I110" s="19" t="str">
        <f t="shared" si="16"/>
        <v>B190</v>
      </c>
      <c r="J110">
        <f t="shared" si="17"/>
        <v>190</v>
      </c>
      <c r="K110" s="25">
        <f t="shared" ca="1" si="9"/>
        <v>0</v>
      </c>
      <c r="L110">
        <f t="shared" ca="1" si="10"/>
        <v>0</v>
      </c>
      <c r="M110">
        <f t="shared" ca="1" si="11"/>
        <v>0</v>
      </c>
      <c r="N110">
        <f t="shared" ca="1" si="12"/>
        <v>0</v>
      </c>
      <c r="O110">
        <f t="shared" ca="1" si="13"/>
        <v>0</v>
      </c>
      <c r="P110">
        <f t="shared" ca="1" si="14"/>
        <v>0</v>
      </c>
      <c r="Q110">
        <f t="shared" ca="1" si="15"/>
        <v>0</v>
      </c>
    </row>
    <row r="111" spans="1:17" x14ac:dyDescent="0.2">
      <c r="I111" s="19" t="str">
        <f t="shared" si="16"/>
        <v>B191</v>
      </c>
      <c r="J111">
        <f t="shared" si="17"/>
        <v>191</v>
      </c>
      <c r="K111" s="25">
        <f t="shared" ca="1" si="9"/>
        <v>0</v>
      </c>
      <c r="L111">
        <f t="shared" ca="1" si="10"/>
        <v>0</v>
      </c>
      <c r="M111">
        <f t="shared" ca="1" si="11"/>
        <v>0</v>
      </c>
      <c r="N111">
        <f t="shared" ca="1" si="12"/>
        <v>0</v>
      </c>
      <c r="O111">
        <f t="shared" ca="1" si="13"/>
        <v>0</v>
      </c>
      <c r="P111">
        <f t="shared" ca="1" si="14"/>
        <v>0</v>
      </c>
      <c r="Q111">
        <f t="shared" ca="1" si="15"/>
        <v>0</v>
      </c>
    </row>
    <row r="112" spans="1:17" x14ac:dyDescent="0.2">
      <c r="I112" s="19" t="str">
        <f t="shared" si="16"/>
        <v>B192</v>
      </c>
      <c r="J112">
        <f t="shared" si="17"/>
        <v>192</v>
      </c>
      <c r="K112" s="25">
        <f t="shared" ca="1" si="9"/>
        <v>0</v>
      </c>
      <c r="L112">
        <f t="shared" ca="1" si="10"/>
        <v>0</v>
      </c>
      <c r="M112">
        <f t="shared" ca="1" si="11"/>
        <v>0</v>
      </c>
      <c r="N112">
        <f t="shared" ca="1" si="12"/>
        <v>0</v>
      </c>
      <c r="O112">
        <f t="shared" ca="1" si="13"/>
        <v>0</v>
      </c>
      <c r="P112">
        <f t="shared" ca="1" si="14"/>
        <v>0</v>
      </c>
      <c r="Q112">
        <f t="shared" ca="1" si="15"/>
        <v>0</v>
      </c>
    </row>
    <row r="113" spans="9:17" x14ac:dyDescent="0.2">
      <c r="I113" s="19" t="str">
        <f t="shared" si="16"/>
        <v>B193</v>
      </c>
      <c r="J113">
        <f t="shared" si="17"/>
        <v>193</v>
      </c>
      <c r="K113" s="25">
        <f t="shared" ca="1" si="9"/>
        <v>0</v>
      </c>
      <c r="L113">
        <f t="shared" ca="1" si="10"/>
        <v>0</v>
      </c>
      <c r="M113">
        <f t="shared" ca="1" si="11"/>
        <v>0</v>
      </c>
      <c r="N113">
        <f t="shared" ca="1" si="12"/>
        <v>0</v>
      </c>
      <c r="O113">
        <f t="shared" ca="1" si="13"/>
        <v>0</v>
      </c>
      <c r="P113">
        <f t="shared" ca="1" si="14"/>
        <v>0</v>
      </c>
      <c r="Q113">
        <f t="shared" ca="1" si="15"/>
        <v>0</v>
      </c>
    </row>
    <row r="114" spans="9:17" x14ac:dyDescent="0.2">
      <c r="I114" s="19" t="str">
        <f t="shared" si="16"/>
        <v>B194</v>
      </c>
      <c r="J114">
        <f t="shared" si="17"/>
        <v>194</v>
      </c>
      <c r="K114" s="25">
        <f t="shared" ca="1" si="9"/>
        <v>0</v>
      </c>
      <c r="L114">
        <f t="shared" ca="1" si="10"/>
        <v>0</v>
      </c>
      <c r="M114">
        <f t="shared" ca="1" si="11"/>
        <v>0</v>
      </c>
      <c r="N114">
        <f t="shared" ca="1" si="12"/>
        <v>0</v>
      </c>
      <c r="O114">
        <f t="shared" ca="1" si="13"/>
        <v>0</v>
      </c>
      <c r="P114">
        <f t="shared" ca="1" si="14"/>
        <v>0</v>
      </c>
      <c r="Q114">
        <f t="shared" ca="1" si="15"/>
        <v>0</v>
      </c>
    </row>
    <row r="115" spans="9:17" x14ac:dyDescent="0.2">
      <c r="I115" s="19" t="str">
        <f t="shared" si="16"/>
        <v>B195</v>
      </c>
      <c r="J115">
        <f t="shared" si="17"/>
        <v>195</v>
      </c>
      <c r="K115" s="25">
        <f t="shared" ca="1" si="9"/>
        <v>0</v>
      </c>
      <c r="L115">
        <f t="shared" ca="1" si="10"/>
        <v>0</v>
      </c>
      <c r="M115">
        <f t="shared" ca="1" si="11"/>
        <v>0</v>
      </c>
      <c r="N115">
        <f t="shared" ca="1" si="12"/>
        <v>0</v>
      </c>
      <c r="O115">
        <f t="shared" ca="1" si="13"/>
        <v>0</v>
      </c>
      <c r="P115">
        <f t="shared" ca="1" si="14"/>
        <v>0</v>
      </c>
      <c r="Q115">
        <f t="shared" ca="1" si="15"/>
        <v>0</v>
      </c>
    </row>
    <row r="116" spans="9:17" x14ac:dyDescent="0.2">
      <c r="I116" s="19" t="str">
        <f t="shared" si="16"/>
        <v>B196</v>
      </c>
      <c r="J116">
        <f t="shared" si="17"/>
        <v>196</v>
      </c>
      <c r="K116" s="25">
        <f t="shared" ca="1" si="9"/>
        <v>0</v>
      </c>
      <c r="L116">
        <f t="shared" ca="1" si="10"/>
        <v>0</v>
      </c>
      <c r="M116">
        <f t="shared" ca="1" si="11"/>
        <v>0</v>
      </c>
      <c r="N116">
        <f t="shared" ca="1" si="12"/>
        <v>0</v>
      </c>
      <c r="O116">
        <f t="shared" ca="1" si="13"/>
        <v>0</v>
      </c>
      <c r="P116">
        <f t="shared" ca="1" si="14"/>
        <v>0</v>
      </c>
      <c r="Q116">
        <f t="shared" ca="1" si="15"/>
        <v>0</v>
      </c>
    </row>
    <row r="117" spans="9:17" x14ac:dyDescent="0.2">
      <c r="I117" s="19" t="str">
        <f t="shared" si="16"/>
        <v>B197</v>
      </c>
      <c r="J117">
        <f t="shared" si="17"/>
        <v>197</v>
      </c>
      <c r="K117" s="25">
        <f t="shared" ca="1" si="9"/>
        <v>0</v>
      </c>
      <c r="L117">
        <f t="shared" ca="1" si="10"/>
        <v>0</v>
      </c>
      <c r="M117">
        <f t="shared" ca="1" si="11"/>
        <v>0</v>
      </c>
      <c r="N117">
        <f t="shared" ca="1" si="12"/>
        <v>0</v>
      </c>
      <c r="O117">
        <f t="shared" ca="1" si="13"/>
        <v>0</v>
      </c>
      <c r="P117">
        <f t="shared" ca="1" si="14"/>
        <v>0</v>
      </c>
      <c r="Q117">
        <f t="shared" ca="1" si="15"/>
        <v>0</v>
      </c>
    </row>
    <row r="118" spans="9:17" x14ac:dyDescent="0.2">
      <c r="I118" s="19" t="str">
        <f t="shared" si="16"/>
        <v>B198</v>
      </c>
      <c r="J118">
        <f t="shared" si="17"/>
        <v>198</v>
      </c>
      <c r="K118" s="25">
        <f t="shared" ca="1" si="9"/>
        <v>0</v>
      </c>
      <c r="L118">
        <f t="shared" ca="1" si="10"/>
        <v>0</v>
      </c>
      <c r="M118">
        <f t="shared" ca="1" si="11"/>
        <v>0</v>
      </c>
      <c r="N118">
        <f t="shared" ca="1" si="12"/>
        <v>0</v>
      </c>
      <c r="O118">
        <f t="shared" ca="1" si="13"/>
        <v>0</v>
      </c>
      <c r="P118">
        <f t="shared" ca="1" si="14"/>
        <v>0</v>
      </c>
      <c r="Q118">
        <f t="shared" ca="1" si="15"/>
        <v>0</v>
      </c>
    </row>
    <row r="119" spans="9:17" x14ac:dyDescent="0.2">
      <c r="I119" s="19" t="str">
        <f t="shared" si="16"/>
        <v>B199</v>
      </c>
      <c r="J119">
        <f t="shared" si="17"/>
        <v>199</v>
      </c>
      <c r="K119" s="25">
        <f t="shared" ca="1" si="9"/>
        <v>0</v>
      </c>
      <c r="L119">
        <f t="shared" ca="1" si="10"/>
        <v>0</v>
      </c>
      <c r="M119">
        <f t="shared" ca="1" si="11"/>
        <v>0</v>
      </c>
      <c r="N119">
        <f t="shared" ca="1" si="12"/>
        <v>0</v>
      </c>
      <c r="O119">
        <f t="shared" ca="1" si="13"/>
        <v>0</v>
      </c>
      <c r="P119">
        <f t="shared" ca="1" si="14"/>
        <v>0</v>
      </c>
      <c r="Q119">
        <f t="shared" ca="1" si="15"/>
        <v>0</v>
      </c>
    </row>
    <row r="120" spans="9:17" x14ac:dyDescent="0.2">
      <c r="I120" s="19" t="str">
        <f t="shared" si="16"/>
        <v>B200</v>
      </c>
      <c r="J120">
        <f t="shared" si="17"/>
        <v>200</v>
      </c>
      <c r="K120" s="25">
        <f t="shared" ca="1" si="9"/>
        <v>0</v>
      </c>
      <c r="L120">
        <f t="shared" ca="1" si="10"/>
        <v>0</v>
      </c>
      <c r="M120">
        <f t="shared" ca="1" si="11"/>
        <v>0</v>
      </c>
      <c r="N120">
        <f t="shared" ca="1" si="12"/>
        <v>0</v>
      </c>
      <c r="O120">
        <f t="shared" ca="1" si="13"/>
        <v>0</v>
      </c>
      <c r="P120">
        <f t="shared" ca="1" si="14"/>
        <v>0</v>
      </c>
      <c r="Q120">
        <f t="shared" ca="1" si="15"/>
        <v>0</v>
      </c>
    </row>
    <row r="121" spans="9:17" x14ac:dyDescent="0.2">
      <c r="I121" s="19" t="str">
        <f t="shared" si="16"/>
        <v>B201</v>
      </c>
      <c r="J121">
        <f t="shared" si="17"/>
        <v>201</v>
      </c>
      <c r="K121" s="25">
        <f t="shared" ca="1" si="9"/>
        <v>0</v>
      </c>
      <c r="L121">
        <f t="shared" ca="1" si="10"/>
        <v>0</v>
      </c>
      <c r="M121">
        <f t="shared" ca="1" si="11"/>
        <v>0</v>
      </c>
      <c r="N121">
        <f t="shared" ca="1" si="12"/>
        <v>0</v>
      </c>
      <c r="O121">
        <f t="shared" ca="1" si="13"/>
        <v>0</v>
      </c>
      <c r="P121">
        <f t="shared" ca="1" si="14"/>
        <v>0</v>
      </c>
      <c r="Q121">
        <f t="shared" ca="1" si="15"/>
        <v>0</v>
      </c>
    </row>
    <row r="122" spans="9:17" x14ac:dyDescent="0.2">
      <c r="I122" s="19" t="str">
        <f t="shared" si="16"/>
        <v>B202</v>
      </c>
      <c r="J122">
        <f t="shared" si="17"/>
        <v>202</v>
      </c>
      <c r="K122" s="25">
        <f t="shared" ca="1" si="9"/>
        <v>0</v>
      </c>
      <c r="L122">
        <f t="shared" ca="1" si="10"/>
        <v>0</v>
      </c>
      <c r="M122">
        <f t="shared" ca="1" si="11"/>
        <v>0</v>
      </c>
      <c r="N122">
        <f t="shared" ca="1" si="12"/>
        <v>0</v>
      </c>
      <c r="O122">
        <f t="shared" ca="1" si="13"/>
        <v>0</v>
      </c>
      <c r="P122">
        <f t="shared" ca="1" si="14"/>
        <v>0</v>
      </c>
      <c r="Q122">
        <f t="shared" ca="1" si="15"/>
        <v>0</v>
      </c>
    </row>
    <row r="123" spans="9:17" x14ac:dyDescent="0.2">
      <c r="I123" s="19" t="str">
        <f t="shared" si="16"/>
        <v>B203</v>
      </c>
      <c r="J123">
        <f t="shared" si="17"/>
        <v>203</v>
      </c>
      <c r="K123" s="25">
        <f t="shared" ca="1" si="9"/>
        <v>0</v>
      </c>
      <c r="L123">
        <f t="shared" ca="1" si="10"/>
        <v>0</v>
      </c>
      <c r="M123">
        <f t="shared" ca="1" si="11"/>
        <v>0</v>
      </c>
      <c r="N123">
        <f t="shared" ca="1" si="12"/>
        <v>0</v>
      </c>
      <c r="O123">
        <f t="shared" ca="1" si="13"/>
        <v>0</v>
      </c>
      <c r="P123">
        <f t="shared" ca="1" si="14"/>
        <v>0</v>
      </c>
      <c r="Q123">
        <f t="shared" ca="1" si="15"/>
        <v>0</v>
      </c>
    </row>
    <row r="124" spans="9:17" x14ac:dyDescent="0.2">
      <c r="I124" s="19" t="str">
        <f t="shared" si="16"/>
        <v>B204</v>
      </c>
      <c r="J124">
        <f t="shared" si="17"/>
        <v>204</v>
      </c>
      <c r="K124" s="25">
        <f t="shared" ca="1" si="9"/>
        <v>0</v>
      </c>
      <c r="L124">
        <f t="shared" ca="1" si="10"/>
        <v>0</v>
      </c>
      <c r="M124">
        <f t="shared" ca="1" si="11"/>
        <v>0</v>
      </c>
      <c r="N124">
        <f t="shared" ca="1" si="12"/>
        <v>0</v>
      </c>
      <c r="O124">
        <f t="shared" ca="1" si="13"/>
        <v>0</v>
      </c>
      <c r="P124">
        <f t="shared" ca="1" si="14"/>
        <v>0</v>
      </c>
      <c r="Q124">
        <f t="shared" ca="1" si="15"/>
        <v>0</v>
      </c>
    </row>
    <row r="125" spans="9:17" x14ac:dyDescent="0.2">
      <c r="I125" s="19" t="str">
        <f t="shared" si="16"/>
        <v>B205</v>
      </c>
      <c r="J125">
        <f t="shared" si="17"/>
        <v>205</v>
      </c>
      <c r="K125" s="25">
        <f t="shared" ca="1" si="9"/>
        <v>0</v>
      </c>
      <c r="L125">
        <f t="shared" ca="1" si="10"/>
        <v>0</v>
      </c>
      <c r="M125">
        <f t="shared" ca="1" si="11"/>
        <v>0</v>
      </c>
      <c r="N125">
        <f t="shared" ca="1" si="12"/>
        <v>0</v>
      </c>
      <c r="O125">
        <f t="shared" ca="1" si="13"/>
        <v>0</v>
      </c>
      <c r="P125">
        <f t="shared" ca="1" si="14"/>
        <v>0</v>
      </c>
      <c r="Q125">
        <f t="shared" ca="1" si="15"/>
        <v>0</v>
      </c>
    </row>
    <row r="126" spans="9:17" x14ac:dyDescent="0.2">
      <c r="I126" s="19" t="str">
        <f t="shared" si="16"/>
        <v>B206</v>
      </c>
      <c r="J126">
        <f t="shared" si="17"/>
        <v>206</v>
      </c>
      <c r="K126" s="25">
        <f t="shared" ca="1" si="9"/>
        <v>0</v>
      </c>
      <c r="L126">
        <f t="shared" ca="1" si="10"/>
        <v>0</v>
      </c>
      <c r="M126">
        <f t="shared" ca="1" si="11"/>
        <v>0</v>
      </c>
      <c r="N126">
        <f t="shared" ca="1" si="12"/>
        <v>0</v>
      </c>
      <c r="O126">
        <f t="shared" ca="1" si="13"/>
        <v>0</v>
      </c>
      <c r="P126">
        <f t="shared" ca="1" si="14"/>
        <v>0</v>
      </c>
      <c r="Q126">
        <f t="shared" ca="1" si="15"/>
        <v>0</v>
      </c>
    </row>
    <row r="127" spans="9:17" x14ac:dyDescent="0.2">
      <c r="I127" s="19" t="str">
        <f t="shared" si="16"/>
        <v>B207</v>
      </c>
      <c r="J127">
        <f t="shared" si="17"/>
        <v>207</v>
      </c>
      <c r="K127" s="25">
        <f t="shared" ca="1" si="9"/>
        <v>0</v>
      </c>
      <c r="L127">
        <f t="shared" ca="1" si="10"/>
        <v>0</v>
      </c>
      <c r="M127">
        <f t="shared" ca="1" si="11"/>
        <v>0</v>
      </c>
      <c r="N127">
        <f t="shared" ca="1" si="12"/>
        <v>0</v>
      </c>
      <c r="O127">
        <f t="shared" ca="1" si="13"/>
        <v>0</v>
      </c>
      <c r="P127">
        <f t="shared" ca="1" si="14"/>
        <v>0</v>
      </c>
      <c r="Q127">
        <f t="shared" ca="1" si="15"/>
        <v>0</v>
      </c>
    </row>
    <row r="128" spans="9:17" x14ac:dyDescent="0.2">
      <c r="I128" s="19" t="str">
        <f t="shared" si="16"/>
        <v>B208</v>
      </c>
      <c r="J128">
        <f t="shared" si="17"/>
        <v>208</v>
      </c>
      <c r="K128" s="25">
        <f t="shared" ca="1" si="9"/>
        <v>0</v>
      </c>
      <c r="L128">
        <f t="shared" ca="1" si="10"/>
        <v>0</v>
      </c>
      <c r="M128">
        <f t="shared" ca="1" si="11"/>
        <v>0</v>
      </c>
      <c r="N128">
        <f t="shared" ca="1" si="12"/>
        <v>0</v>
      </c>
      <c r="O128">
        <f t="shared" ca="1" si="13"/>
        <v>0</v>
      </c>
      <c r="P128">
        <f t="shared" ca="1" si="14"/>
        <v>0</v>
      </c>
      <c r="Q128">
        <f t="shared" ca="1" si="15"/>
        <v>0</v>
      </c>
    </row>
    <row r="129" spans="9:17" x14ac:dyDescent="0.2">
      <c r="I129" s="19" t="str">
        <f t="shared" si="16"/>
        <v>B209</v>
      </c>
      <c r="J129">
        <f t="shared" si="17"/>
        <v>209</v>
      </c>
      <c r="K129" s="25">
        <f t="shared" ca="1" si="9"/>
        <v>0</v>
      </c>
      <c r="L129">
        <f t="shared" ca="1" si="10"/>
        <v>0</v>
      </c>
      <c r="M129">
        <f t="shared" ca="1" si="11"/>
        <v>0</v>
      </c>
      <c r="N129">
        <f t="shared" ca="1" si="12"/>
        <v>0</v>
      </c>
      <c r="O129">
        <f t="shared" ca="1" si="13"/>
        <v>0</v>
      </c>
      <c r="P129">
        <f t="shared" ca="1" si="14"/>
        <v>0</v>
      </c>
      <c r="Q129">
        <f t="shared" ca="1" si="15"/>
        <v>0</v>
      </c>
    </row>
    <row r="130" spans="9:17" x14ac:dyDescent="0.2">
      <c r="I130" s="19" t="str">
        <f t="shared" si="16"/>
        <v>B210</v>
      </c>
      <c r="J130">
        <f t="shared" si="17"/>
        <v>210</v>
      </c>
      <c r="K130" s="25">
        <f t="shared" ca="1" si="9"/>
        <v>0</v>
      </c>
      <c r="L130">
        <f t="shared" ca="1" si="10"/>
        <v>0</v>
      </c>
      <c r="M130">
        <f t="shared" ca="1" si="11"/>
        <v>0</v>
      </c>
      <c r="N130">
        <f t="shared" ca="1" si="12"/>
        <v>0</v>
      </c>
      <c r="O130">
        <f t="shared" ca="1" si="13"/>
        <v>0</v>
      </c>
      <c r="P130">
        <f t="shared" ca="1" si="14"/>
        <v>0</v>
      </c>
      <c r="Q130">
        <f t="shared" ca="1" si="15"/>
        <v>0</v>
      </c>
    </row>
    <row r="131" spans="9:17" x14ac:dyDescent="0.2">
      <c r="I131" s="19" t="str">
        <f t="shared" si="16"/>
        <v>B211</v>
      </c>
      <c r="J131">
        <f t="shared" si="17"/>
        <v>211</v>
      </c>
      <c r="K131" s="25">
        <f t="shared" ref="K131:K194" ca="1" si="18">+INDIRECT(I131,TRUE)</f>
        <v>0</v>
      </c>
      <c r="L131">
        <f t="shared" ref="L131:L194" ca="1" si="19">+INDIRECT("C"&amp;J131,TRUE)</f>
        <v>0</v>
      </c>
      <c r="M131">
        <f t="shared" ref="M131:M194" ca="1" si="20">+INDIRECT("D"&amp;J131,TRUE)</f>
        <v>0</v>
      </c>
      <c r="N131">
        <f t="shared" ref="N131:N194" ca="1" si="21">+INDIRECT("e"&amp;J131,TRUE)</f>
        <v>0</v>
      </c>
      <c r="O131">
        <f t="shared" ref="O131:O194" ca="1" si="22">+INDIRECT("f"&amp;J131,TRUE)</f>
        <v>0</v>
      </c>
      <c r="P131">
        <f t="shared" ref="P131:P194" ca="1" si="23">+INDIRECT("g"&amp;J131,TRUE)</f>
        <v>0</v>
      </c>
      <c r="Q131">
        <f t="shared" ref="Q131:Q194" ca="1" si="24">+INDIRECT("h"&amp;J131,TRUE)</f>
        <v>0</v>
      </c>
    </row>
    <row r="132" spans="9:17" x14ac:dyDescent="0.2">
      <c r="I132" s="19" t="str">
        <f t="shared" ref="I132:I195" si="25">+"B"&amp;(J131+1)</f>
        <v>B212</v>
      </c>
      <c r="J132">
        <f t="shared" ref="J132:J195" si="26">+J131+1</f>
        <v>212</v>
      </c>
      <c r="K132" s="25">
        <f t="shared" ca="1" si="18"/>
        <v>0</v>
      </c>
      <c r="L132">
        <f t="shared" ca="1" si="19"/>
        <v>0</v>
      </c>
      <c r="M132">
        <f t="shared" ca="1" si="20"/>
        <v>0</v>
      </c>
      <c r="N132">
        <f t="shared" ca="1" si="21"/>
        <v>0</v>
      </c>
      <c r="O132">
        <f t="shared" ca="1" si="22"/>
        <v>0</v>
      </c>
      <c r="P132">
        <f t="shared" ca="1" si="23"/>
        <v>0</v>
      </c>
      <c r="Q132">
        <f t="shared" ca="1" si="24"/>
        <v>0</v>
      </c>
    </row>
    <row r="133" spans="9:17" x14ac:dyDescent="0.2">
      <c r="I133" s="19" t="str">
        <f t="shared" si="25"/>
        <v>B213</v>
      </c>
      <c r="J133">
        <f t="shared" si="26"/>
        <v>213</v>
      </c>
      <c r="K133" s="25">
        <f t="shared" ca="1" si="18"/>
        <v>0</v>
      </c>
      <c r="L133">
        <f t="shared" ca="1" si="19"/>
        <v>0</v>
      </c>
      <c r="M133">
        <f t="shared" ca="1" si="20"/>
        <v>0</v>
      </c>
      <c r="N133">
        <f t="shared" ca="1" si="21"/>
        <v>0</v>
      </c>
      <c r="O133">
        <f t="shared" ca="1" si="22"/>
        <v>0</v>
      </c>
      <c r="P133">
        <f t="shared" ca="1" si="23"/>
        <v>0</v>
      </c>
      <c r="Q133">
        <f t="shared" ca="1" si="24"/>
        <v>0</v>
      </c>
    </row>
    <row r="134" spans="9:17" x14ac:dyDescent="0.2">
      <c r="I134" s="19" t="str">
        <f t="shared" si="25"/>
        <v>B214</v>
      </c>
      <c r="J134">
        <f t="shared" si="26"/>
        <v>214</v>
      </c>
      <c r="K134" s="25">
        <f t="shared" ca="1" si="18"/>
        <v>0</v>
      </c>
      <c r="L134">
        <f t="shared" ca="1" si="19"/>
        <v>0</v>
      </c>
      <c r="M134">
        <f t="shared" ca="1" si="20"/>
        <v>0</v>
      </c>
      <c r="N134">
        <f t="shared" ca="1" si="21"/>
        <v>0</v>
      </c>
      <c r="O134">
        <f t="shared" ca="1" si="22"/>
        <v>0</v>
      </c>
      <c r="P134">
        <f t="shared" ca="1" si="23"/>
        <v>0</v>
      </c>
      <c r="Q134">
        <f t="shared" ca="1" si="24"/>
        <v>0</v>
      </c>
    </row>
    <row r="135" spans="9:17" x14ac:dyDescent="0.2">
      <c r="I135" s="19" t="str">
        <f t="shared" si="25"/>
        <v>B215</v>
      </c>
      <c r="J135">
        <f t="shared" si="26"/>
        <v>215</v>
      </c>
      <c r="K135" s="25">
        <f t="shared" ca="1" si="18"/>
        <v>0</v>
      </c>
      <c r="L135">
        <f t="shared" ca="1" si="19"/>
        <v>0</v>
      </c>
      <c r="M135">
        <f t="shared" ca="1" si="20"/>
        <v>0</v>
      </c>
      <c r="N135">
        <f t="shared" ca="1" si="21"/>
        <v>0</v>
      </c>
      <c r="O135">
        <f t="shared" ca="1" si="22"/>
        <v>0</v>
      </c>
      <c r="P135">
        <f t="shared" ca="1" si="23"/>
        <v>0</v>
      </c>
      <c r="Q135">
        <f t="shared" ca="1" si="24"/>
        <v>0</v>
      </c>
    </row>
    <row r="136" spans="9:17" x14ac:dyDescent="0.2">
      <c r="I136" s="19" t="str">
        <f t="shared" si="25"/>
        <v>B216</v>
      </c>
      <c r="J136">
        <f t="shared" si="26"/>
        <v>216</v>
      </c>
      <c r="K136" s="25">
        <f t="shared" ca="1" si="18"/>
        <v>0</v>
      </c>
      <c r="L136">
        <f t="shared" ca="1" si="19"/>
        <v>0</v>
      </c>
      <c r="M136">
        <f t="shared" ca="1" si="20"/>
        <v>0</v>
      </c>
      <c r="N136">
        <f t="shared" ca="1" si="21"/>
        <v>0</v>
      </c>
      <c r="O136">
        <f t="shared" ca="1" si="22"/>
        <v>0</v>
      </c>
      <c r="P136">
        <f t="shared" ca="1" si="23"/>
        <v>0</v>
      </c>
      <c r="Q136">
        <f t="shared" ca="1" si="24"/>
        <v>0</v>
      </c>
    </row>
    <row r="137" spans="9:17" x14ac:dyDescent="0.2">
      <c r="I137" s="19" t="str">
        <f t="shared" si="25"/>
        <v>B217</v>
      </c>
      <c r="J137">
        <f t="shared" si="26"/>
        <v>217</v>
      </c>
      <c r="K137" s="25">
        <f t="shared" ca="1" si="18"/>
        <v>0</v>
      </c>
      <c r="L137">
        <f t="shared" ca="1" si="19"/>
        <v>0</v>
      </c>
      <c r="M137">
        <f t="shared" ca="1" si="20"/>
        <v>0</v>
      </c>
      <c r="N137">
        <f t="shared" ca="1" si="21"/>
        <v>0</v>
      </c>
      <c r="O137">
        <f t="shared" ca="1" si="22"/>
        <v>0</v>
      </c>
      <c r="P137">
        <f t="shared" ca="1" si="23"/>
        <v>0</v>
      </c>
      <c r="Q137">
        <f t="shared" ca="1" si="24"/>
        <v>0</v>
      </c>
    </row>
    <row r="138" spans="9:17" x14ac:dyDescent="0.2">
      <c r="I138" s="19" t="str">
        <f t="shared" si="25"/>
        <v>B218</v>
      </c>
      <c r="J138">
        <f t="shared" si="26"/>
        <v>218</v>
      </c>
      <c r="K138" s="25">
        <f t="shared" ca="1" si="18"/>
        <v>0</v>
      </c>
      <c r="L138">
        <f t="shared" ca="1" si="19"/>
        <v>0</v>
      </c>
      <c r="M138">
        <f t="shared" ca="1" si="20"/>
        <v>0</v>
      </c>
      <c r="N138">
        <f t="shared" ca="1" si="21"/>
        <v>0</v>
      </c>
      <c r="O138">
        <f t="shared" ca="1" si="22"/>
        <v>0</v>
      </c>
      <c r="P138">
        <f t="shared" ca="1" si="23"/>
        <v>0</v>
      </c>
      <c r="Q138">
        <f t="shared" ca="1" si="24"/>
        <v>0</v>
      </c>
    </row>
    <row r="139" spans="9:17" x14ac:dyDescent="0.2">
      <c r="I139" s="19" t="str">
        <f t="shared" si="25"/>
        <v>B219</v>
      </c>
      <c r="J139">
        <f t="shared" si="26"/>
        <v>219</v>
      </c>
      <c r="K139" s="25">
        <f t="shared" ca="1" si="18"/>
        <v>0</v>
      </c>
      <c r="L139">
        <f t="shared" ca="1" si="19"/>
        <v>0</v>
      </c>
      <c r="M139">
        <f t="shared" ca="1" si="20"/>
        <v>0</v>
      </c>
      <c r="N139">
        <f t="shared" ca="1" si="21"/>
        <v>0</v>
      </c>
      <c r="O139">
        <f t="shared" ca="1" si="22"/>
        <v>0</v>
      </c>
      <c r="P139">
        <f t="shared" ca="1" si="23"/>
        <v>0</v>
      </c>
      <c r="Q139">
        <f t="shared" ca="1" si="24"/>
        <v>0</v>
      </c>
    </row>
    <row r="140" spans="9:17" x14ac:dyDescent="0.2">
      <c r="I140" s="19" t="str">
        <f t="shared" si="25"/>
        <v>B220</v>
      </c>
      <c r="J140">
        <f t="shared" si="26"/>
        <v>220</v>
      </c>
      <c r="K140" s="25">
        <f t="shared" ca="1" si="18"/>
        <v>0</v>
      </c>
      <c r="L140">
        <f t="shared" ca="1" si="19"/>
        <v>0</v>
      </c>
      <c r="M140">
        <f t="shared" ca="1" si="20"/>
        <v>0</v>
      </c>
      <c r="N140">
        <f t="shared" ca="1" si="21"/>
        <v>0</v>
      </c>
      <c r="O140">
        <f t="shared" ca="1" si="22"/>
        <v>0</v>
      </c>
      <c r="P140">
        <f t="shared" ca="1" si="23"/>
        <v>0</v>
      </c>
      <c r="Q140">
        <f t="shared" ca="1" si="24"/>
        <v>0</v>
      </c>
    </row>
    <row r="141" spans="9:17" x14ac:dyDescent="0.2">
      <c r="I141" s="19" t="str">
        <f t="shared" si="25"/>
        <v>B221</v>
      </c>
      <c r="J141">
        <f t="shared" si="26"/>
        <v>221</v>
      </c>
      <c r="K141" s="25">
        <f t="shared" ca="1" si="18"/>
        <v>0</v>
      </c>
      <c r="L141">
        <f t="shared" ca="1" si="19"/>
        <v>0</v>
      </c>
      <c r="M141">
        <f t="shared" ca="1" si="20"/>
        <v>0</v>
      </c>
      <c r="N141">
        <f t="shared" ca="1" si="21"/>
        <v>0</v>
      </c>
      <c r="O141">
        <f t="shared" ca="1" si="22"/>
        <v>0</v>
      </c>
      <c r="P141">
        <f t="shared" ca="1" si="23"/>
        <v>0</v>
      </c>
      <c r="Q141">
        <f t="shared" ca="1" si="24"/>
        <v>0</v>
      </c>
    </row>
    <row r="142" spans="9:17" x14ac:dyDescent="0.2">
      <c r="I142" s="19" t="str">
        <f t="shared" si="25"/>
        <v>B222</v>
      </c>
      <c r="J142">
        <f t="shared" si="26"/>
        <v>222</v>
      </c>
      <c r="K142" s="25">
        <f t="shared" ca="1" si="18"/>
        <v>0</v>
      </c>
      <c r="L142">
        <f t="shared" ca="1" si="19"/>
        <v>0</v>
      </c>
      <c r="M142">
        <f t="shared" ca="1" si="20"/>
        <v>0</v>
      </c>
      <c r="N142">
        <f t="shared" ca="1" si="21"/>
        <v>0</v>
      </c>
      <c r="O142">
        <f t="shared" ca="1" si="22"/>
        <v>0</v>
      </c>
      <c r="P142">
        <f t="shared" ca="1" si="23"/>
        <v>0</v>
      </c>
      <c r="Q142">
        <f t="shared" ca="1" si="24"/>
        <v>0</v>
      </c>
    </row>
    <row r="143" spans="9:17" x14ac:dyDescent="0.2">
      <c r="I143" s="19" t="str">
        <f t="shared" si="25"/>
        <v>B223</v>
      </c>
      <c r="J143">
        <f t="shared" si="26"/>
        <v>223</v>
      </c>
      <c r="K143" s="25">
        <f t="shared" ca="1" si="18"/>
        <v>0</v>
      </c>
      <c r="L143">
        <f t="shared" ca="1" si="19"/>
        <v>0</v>
      </c>
      <c r="M143">
        <f t="shared" ca="1" si="20"/>
        <v>0</v>
      </c>
      <c r="N143">
        <f t="shared" ca="1" si="21"/>
        <v>0</v>
      </c>
      <c r="O143">
        <f t="shared" ca="1" si="22"/>
        <v>0</v>
      </c>
      <c r="P143">
        <f t="shared" ca="1" si="23"/>
        <v>0</v>
      </c>
      <c r="Q143">
        <f t="shared" ca="1" si="24"/>
        <v>0</v>
      </c>
    </row>
    <row r="144" spans="9:17" x14ac:dyDescent="0.2">
      <c r="I144" s="19" t="str">
        <f t="shared" si="25"/>
        <v>B224</v>
      </c>
      <c r="J144">
        <f t="shared" si="26"/>
        <v>224</v>
      </c>
      <c r="K144" s="25">
        <f t="shared" ca="1" si="18"/>
        <v>0</v>
      </c>
      <c r="L144">
        <f t="shared" ca="1" si="19"/>
        <v>0</v>
      </c>
      <c r="M144">
        <f t="shared" ca="1" si="20"/>
        <v>0</v>
      </c>
      <c r="N144">
        <f t="shared" ca="1" si="21"/>
        <v>0</v>
      </c>
      <c r="O144">
        <f t="shared" ca="1" si="22"/>
        <v>0</v>
      </c>
      <c r="P144">
        <f t="shared" ca="1" si="23"/>
        <v>0</v>
      </c>
      <c r="Q144">
        <f t="shared" ca="1" si="24"/>
        <v>0</v>
      </c>
    </row>
    <row r="145" spans="9:17" x14ac:dyDescent="0.2">
      <c r="I145" s="19" t="str">
        <f t="shared" si="25"/>
        <v>B225</v>
      </c>
      <c r="J145">
        <f t="shared" si="26"/>
        <v>225</v>
      </c>
      <c r="K145" s="25">
        <f t="shared" ca="1" si="18"/>
        <v>0</v>
      </c>
      <c r="L145">
        <f t="shared" ca="1" si="19"/>
        <v>0</v>
      </c>
      <c r="M145">
        <f t="shared" ca="1" si="20"/>
        <v>0</v>
      </c>
      <c r="N145">
        <f t="shared" ca="1" si="21"/>
        <v>0</v>
      </c>
      <c r="O145">
        <f t="shared" ca="1" si="22"/>
        <v>0</v>
      </c>
      <c r="P145">
        <f t="shared" ca="1" si="23"/>
        <v>0</v>
      </c>
      <c r="Q145">
        <f t="shared" ca="1" si="24"/>
        <v>0</v>
      </c>
    </row>
    <row r="146" spans="9:17" x14ac:dyDescent="0.2">
      <c r="I146" s="19" t="str">
        <f t="shared" si="25"/>
        <v>B226</v>
      </c>
      <c r="J146">
        <f t="shared" si="26"/>
        <v>226</v>
      </c>
      <c r="K146" s="25">
        <f t="shared" ca="1" si="18"/>
        <v>0</v>
      </c>
      <c r="L146">
        <f t="shared" ca="1" si="19"/>
        <v>0</v>
      </c>
      <c r="M146">
        <f t="shared" ca="1" si="20"/>
        <v>0</v>
      </c>
      <c r="N146">
        <f t="shared" ca="1" si="21"/>
        <v>0</v>
      </c>
      <c r="O146">
        <f t="shared" ca="1" si="22"/>
        <v>0</v>
      </c>
      <c r="P146">
        <f t="shared" ca="1" si="23"/>
        <v>0</v>
      </c>
      <c r="Q146">
        <f t="shared" ca="1" si="24"/>
        <v>0</v>
      </c>
    </row>
    <row r="147" spans="9:17" x14ac:dyDescent="0.2">
      <c r="I147" s="19" t="str">
        <f t="shared" si="25"/>
        <v>B227</v>
      </c>
      <c r="J147">
        <f t="shared" si="26"/>
        <v>227</v>
      </c>
      <c r="K147" s="25">
        <f t="shared" ca="1" si="18"/>
        <v>0</v>
      </c>
      <c r="L147">
        <f t="shared" ca="1" si="19"/>
        <v>0</v>
      </c>
      <c r="M147">
        <f t="shared" ca="1" si="20"/>
        <v>0</v>
      </c>
      <c r="N147">
        <f t="shared" ca="1" si="21"/>
        <v>0</v>
      </c>
      <c r="O147">
        <f t="shared" ca="1" si="22"/>
        <v>0</v>
      </c>
      <c r="P147">
        <f t="shared" ca="1" si="23"/>
        <v>0</v>
      </c>
      <c r="Q147">
        <f t="shared" ca="1" si="24"/>
        <v>0</v>
      </c>
    </row>
    <row r="148" spans="9:17" x14ac:dyDescent="0.2">
      <c r="I148" s="19" t="str">
        <f t="shared" si="25"/>
        <v>B228</v>
      </c>
      <c r="J148">
        <f t="shared" si="26"/>
        <v>228</v>
      </c>
      <c r="K148" s="25">
        <f t="shared" ca="1" si="18"/>
        <v>0</v>
      </c>
      <c r="L148">
        <f t="shared" ca="1" si="19"/>
        <v>0</v>
      </c>
      <c r="M148">
        <f t="shared" ca="1" si="20"/>
        <v>0</v>
      </c>
      <c r="N148">
        <f t="shared" ca="1" si="21"/>
        <v>0</v>
      </c>
      <c r="O148">
        <f t="shared" ca="1" si="22"/>
        <v>0</v>
      </c>
      <c r="P148">
        <f t="shared" ca="1" si="23"/>
        <v>0</v>
      </c>
      <c r="Q148">
        <f t="shared" ca="1" si="24"/>
        <v>0</v>
      </c>
    </row>
    <row r="149" spans="9:17" x14ac:dyDescent="0.2">
      <c r="I149" s="19" t="str">
        <f t="shared" si="25"/>
        <v>B229</v>
      </c>
      <c r="J149">
        <f t="shared" si="26"/>
        <v>229</v>
      </c>
      <c r="K149" s="25">
        <f t="shared" ca="1" si="18"/>
        <v>0</v>
      </c>
      <c r="L149">
        <f t="shared" ca="1" si="19"/>
        <v>0</v>
      </c>
      <c r="M149">
        <f t="shared" ca="1" si="20"/>
        <v>0</v>
      </c>
      <c r="N149">
        <f t="shared" ca="1" si="21"/>
        <v>0</v>
      </c>
      <c r="O149">
        <f t="shared" ca="1" si="22"/>
        <v>0</v>
      </c>
      <c r="P149">
        <f t="shared" ca="1" si="23"/>
        <v>0</v>
      </c>
      <c r="Q149">
        <f t="shared" ca="1" si="24"/>
        <v>0</v>
      </c>
    </row>
    <row r="150" spans="9:17" x14ac:dyDescent="0.2">
      <c r="I150" s="19" t="str">
        <f t="shared" si="25"/>
        <v>B230</v>
      </c>
      <c r="J150">
        <f t="shared" si="26"/>
        <v>230</v>
      </c>
      <c r="K150" s="25">
        <f t="shared" ca="1" si="18"/>
        <v>0</v>
      </c>
      <c r="L150">
        <f t="shared" ca="1" si="19"/>
        <v>0</v>
      </c>
      <c r="M150">
        <f t="shared" ca="1" si="20"/>
        <v>0</v>
      </c>
      <c r="N150">
        <f t="shared" ca="1" si="21"/>
        <v>0</v>
      </c>
      <c r="O150">
        <f t="shared" ca="1" si="22"/>
        <v>0</v>
      </c>
      <c r="P150">
        <f t="shared" ca="1" si="23"/>
        <v>0</v>
      </c>
      <c r="Q150">
        <f t="shared" ca="1" si="24"/>
        <v>0</v>
      </c>
    </row>
    <row r="151" spans="9:17" x14ac:dyDescent="0.2">
      <c r="I151" s="19" t="str">
        <f t="shared" si="25"/>
        <v>B231</v>
      </c>
      <c r="J151">
        <f t="shared" si="26"/>
        <v>231</v>
      </c>
      <c r="K151" s="25">
        <f t="shared" ca="1" si="18"/>
        <v>0</v>
      </c>
      <c r="L151">
        <f t="shared" ca="1" si="19"/>
        <v>0</v>
      </c>
      <c r="M151">
        <f t="shared" ca="1" si="20"/>
        <v>0</v>
      </c>
      <c r="N151">
        <f t="shared" ca="1" si="21"/>
        <v>0</v>
      </c>
      <c r="O151">
        <f t="shared" ca="1" si="22"/>
        <v>0</v>
      </c>
      <c r="P151">
        <f t="shared" ca="1" si="23"/>
        <v>0</v>
      </c>
      <c r="Q151">
        <f t="shared" ca="1" si="24"/>
        <v>0</v>
      </c>
    </row>
    <row r="152" spans="9:17" x14ac:dyDescent="0.2">
      <c r="I152" s="19" t="str">
        <f t="shared" si="25"/>
        <v>B232</v>
      </c>
      <c r="J152">
        <f t="shared" si="26"/>
        <v>232</v>
      </c>
      <c r="K152" s="25">
        <f t="shared" ca="1" si="18"/>
        <v>0</v>
      </c>
      <c r="L152">
        <f t="shared" ca="1" si="19"/>
        <v>0</v>
      </c>
      <c r="M152">
        <f t="shared" ca="1" si="20"/>
        <v>0</v>
      </c>
      <c r="N152">
        <f t="shared" ca="1" si="21"/>
        <v>0</v>
      </c>
      <c r="O152">
        <f t="shared" ca="1" si="22"/>
        <v>0</v>
      </c>
      <c r="P152">
        <f t="shared" ca="1" si="23"/>
        <v>0</v>
      </c>
      <c r="Q152">
        <f t="shared" ca="1" si="24"/>
        <v>0</v>
      </c>
    </row>
    <row r="153" spans="9:17" x14ac:dyDescent="0.2">
      <c r="I153" s="19" t="str">
        <f t="shared" si="25"/>
        <v>B233</v>
      </c>
      <c r="J153">
        <f t="shared" si="26"/>
        <v>233</v>
      </c>
      <c r="K153" s="25">
        <f t="shared" ca="1" si="18"/>
        <v>0</v>
      </c>
      <c r="L153">
        <f t="shared" ca="1" si="19"/>
        <v>0</v>
      </c>
      <c r="M153">
        <f t="shared" ca="1" si="20"/>
        <v>0</v>
      </c>
      <c r="N153">
        <f t="shared" ca="1" si="21"/>
        <v>0</v>
      </c>
      <c r="O153">
        <f t="shared" ca="1" si="22"/>
        <v>0</v>
      </c>
      <c r="P153">
        <f t="shared" ca="1" si="23"/>
        <v>0</v>
      </c>
      <c r="Q153">
        <f t="shared" ca="1" si="24"/>
        <v>0</v>
      </c>
    </row>
    <row r="154" spans="9:17" x14ac:dyDescent="0.2">
      <c r="I154" s="19" t="str">
        <f t="shared" si="25"/>
        <v>B234</v>
      </c>
      <c r="J154">
        <f t="shared" si="26"/>
        <v>234</v>
      </c>
      <c r="K154" s="25">
        <f t="shared" ca="1" si="18"/>
        <v>0</v>
      </c>
      <c r="L154">
        <f t="shared" ca="1" si="19"/>
        <v>0</v>
      </c>
      <c r="M154">
        <f t="shared" ca="1" si="20"/>
        <v>0</v>
      </c>
      <c r="N154">
        <f t="shared" ca="1" si="21"/>
        <v>0</v>
      </c>
      <c r="O154">
        <f t="shared" ca="1" si="22"/>
        <v>0</v>
      </c>
      <c r="P154">
        <f t="shared" ca="1" si="23"/>
        <v>0</v>
      </c>
      <c r="Q154">
        <f t="shared" ca="1" si="24"/>
        <v>0</v>
      </c>
    </row>
    <row r="155" spans="9:17" x14ac:dyDescent="0.2">
      <c r="I155" s="19" t="str">
        <f t="shared" si="25"/>
        <v>B235</v>
      </c>
      <c r="J155">
        <f t="shared" si="26"/>
        <v>235</v>
      </c>
      <c r="K155" s="25">
        <f t="shared" ca="1" si="18"/>
        <v>0</v>
      </c>
      <c r="L155">
        <f t="shared" ca="1" si="19"/>
        <v>0</v>
      </c>
      <c r="M155">
        <f t="shared" ca="1" si="20"/>
        <v>0</v>
      </c>
      <c r="N155">
        <f t="shared" ca="1" si="21"/>
        <v>0</v>
      </c>
      <c r="O155">
        <f t="shared" ca="1" si="22"/>
        <v>0</v>
      </c>
      <c r="P155">
        <f t="shared" ca="1" si="23"/>
        <v>0</v>
      </c>
      <c r="Q155">
        <f t="shared" ca="1" si="24"/>
        <v>0</v>
      </c>
    </row>
    <row r="156" spans="9:17" x14ac:dyDescent="0.2">
      <c r="I156" s="19" t="str">
        <f t="shared" si="25"/>
        <v>B236</v>
      </c>
      <c r="J156">
        <f t="shared" si="26"/>
        <v>236</v>
      </c>
      <c r="K156" s="25">
        <f t="shared" ca="1" si="18"/>
        <v>0</v>
      </c>
      <c r="L156">
        <f t="shared" ca="1" si="19"/>
        <v>0</v>
      </c>
      <c r="M156">
        <f t="shared" ca="1" si="20"/>
        <v>0</v>
      </c>
      <c r="N156">
        <f t="shared" ca="1" si="21"/>
        <v>0</v>
      </c>
      <c r="O156">
        <f t="shared" ca="1" si="22"/>
        <v>0</v>
      </c>
      <c r="P156">
        <f t="shared" ca="1" si="23"/>
        <v>0</v>
      </c>
      <c r="Q156">
        <f t="shared" ca="1" si="24"/>
        <v>0</v>
      </c>
    </row>
    <row r="157" spans="9:17" x14ac:dyDescent="0.2">
      <c r="I157" s="19" t="str">
        <f t="shared" si="25"/>
        <v>B237</v>
      </c>
      <c r="J157">
        <f t="shared" si="26"/>
        <v>237</v>
      </c>
      <c r="K157" s="25">
        <f t="shared" ca="1" si="18"/>
        <v>0</v>
      </c>
      <c r="L157">
        <f t="shared" ca="1" si="19"/>
        <v>0</v>
      </c>
      <c r="M157">
        <f t="shared" ca="1" si="20"/>
        <v>0</v>
      </c>
      <c r="N157">
        <f t="shared" ca="1" si="21"/>
        <v>0</v>
      </c>
      <c r="O157">
        <f t="shared" ca="1" si="22"/>
        <v>0</v>
      </c>
      <c r="P157">
        <f t="shared" ca="1" si="23"/>
        <v>0</v>
      </c>
      <c r="Q157">
        <f t="shared" ca="1" si="24"/>
        <v>0</v>
      </c>
    </row>
    <row r="158" spans="9:17" x14ac:dyDescent="0.2">
      <c r="I158" s="19" t="str">
        <f t="shared" si="25"/>
        <v>B238</v>
      </c>
      <c r="J158">
        <f t="shared" si="26"/>
        <v>238</v>
      </c>
      <c r="K158" s="25">
        <f t="shared" ca="1" si="18"/>
        <v>0</v>
      </c>
      <c r="L158">
        <f t="shared" ca="1" si="19"/>
        <v>0</v>
      </c>
      <c r="M158">
        <f t="shared" ca="1" si="20"/>
        <v>0</v>
      </c>
      <c r="N158">
        <f t="shared" ca="1" si="21"/>
        <v>0</v>
      </c>
      <c r="O158">
        <f t="shared" ca="1" si="22"/>
        <v>0</v>
      </c>
      <c r="P158">
        <f t="shared" ca="1" si="23"/>
        <v>0</v>
      </c>
      <c r="Q158">
        <f t="shared" ca="1" si="24"/>
        <v>0</v>
      </c>
    </row>
    <row r="159" spans="9:17" x14ac:dyDescent="0.2">
      <c r="I159" s="19" t="str">
        <f t="shared" si="25"/>
        <v>B239</v>
      </c>
      <c r="J159">
        <f t="shared" si="26"/>
        <v>239</v>
      </c>
      <c r="K159" s="25">
        <f t="shared" ca="1" si="18"/>
        <v>0</v>
      </c>
      <c r="L159">
        <f t="shared" ca="1" si="19"/>
        <v>0</v>
      </c>
      <c r="M159">
        <f t="shared" ca="1" si="20"/>
        <v>0</v>
      </c>
      <c r="N159">
        <f t="shared" ca="1" si="21"/>
        <v>0</v>
      </c>
      <c r="O159">
        <f t="shared" ca="1" si="22"/>
        <v>0</v>
      </c>
      <c r="P159">
        <f t="shared" ca="1" si="23"/>
        <v>0</v>
      </c>
      <c r="Q159">
        <f t="shared" ca="1" si="24"/>
        <v>0</v>
      </c>
    </row>
    <row r="160" spans="9:17" x14ac:dyDescent="0.2">
      <c r="I160" s="19" t="str">
        <f t="shared" si="25"/>
        <v>B240</v>
      </c>
      <c r="J160">
        <f t="shared" si="26"/>
        <v>240</v>
      </c>
      <c r="K160" s="25">
        <f t="shared" ca="1" si="18"/>
        <v>0</v>
      </c>
      <c r="L160">
        <f t="shared" ca="1" si="19"/>
        <v>0</v>
      </c>
      <c r="M160">
        <f t="shared" ca="1" si="20"/>
        <v>0</v>
      </c>
      <c r="N160">
        <f t="shared" ca="1" si="21"/>
        <v>0</v>
      </c>
      <c r="O160">
        <f t="shared" ca="1" si="22"/>
        <v>0</v>
      </c>
      <c r="P160">
        <f t="shared" ca="1" si="23"/>
        <v>0</v>
      </c>
      <c r="Q160">
        <f t="shared" ca="1" si="24"/>
        <v>0</v>
      </c>
    </row>
    <row r="161" spans="9:17" x14ac:dyDescent="0.2">
      <c r="I161" s="19" t="str">
        <f t="shared" si="25"/>
        <v>B241</v>
      </c>
      <c r="J161">
        <f t="shared" si="26"/>
        <v>241</v>
      </c>
      <c r="K161" s="25">
        <f t="shared" ca="1" si="18"/>
        <v>0</v>
      </c>
      <c r="L161">
        <f t="shared" ca="1" si="19"/>
        <v>0</v>
      </c>
      <c r="M161">
        <f t="shared" ca="1" si="20"/>
        <v>0</v>
      </c>
      <c r="N161">
        <f t="shared" ca="1" si="21"/>
        <v>0</v>
      </c>
      <c r="O161">
        <f t="shared" ca="1" si="22"/>
        <v>0</v>
      </c>
      <c r="P161">
        <f t="shared" ca="1" si="23"/>
        <v>0</v>
      </c>
      <c r="Q161">
        <f t="shared" ca="1" si="24"/>
        <v>0</v>
      </c>
    </row>
    <row r="162" spans="9:17" x14ac:dyDescent="0.2">
      <c r="I162" s="19" t="str">
        <f t="shared" si="25"/>
        <v>B242</v>
      </c>
      <c r="J162">
        <f t="shared" si="26"/>
        <v>242</v>
      </c>
      <c r="K162" s="25">
        <f t="shared" ca="1" si="18"/>
        <v>0</v>
      </c>
      <c r="L162">
        <f t="shared" ca="1" si="19"/>
        <v>0</v>
      </c>
      <c r="M162">
        <f t="shared" ca="1" si="20"/>
        <v>0</v>
      </c>
      <c r="N162">
        <f t="shared" ca="1" si="21"/>
        <v>0</v>
      </c>
      <c r="O162">
        <f t="shared" ca="1" si="22"/>
        <v>0</v>
      </c>
      <c r="P162">
        <f t="shared" ca="1" si="23"/>
        <v>0</v>
      </c>
      <c r="Q162">
        <f t="shared" ca="1" si="24"/>
        <v>0</v>
      </c>
    </row>
    <row r="163" spans="9:17" x14ac:dyDescent="0.2">
      <c r="I163" s="19" t="str">
        <f t="shared" si="25"/>
        <v>B243</v>
      </c>
      <c r="J163">
        <f t="shared" si="26"/>
        <v>243</v>
      </c>
      <c r="K163" s="25">
        <f t="shared" ca="1" si="18"/>
        <v>0</v>
      </c>
      <c r="L163">
        <f t="shared" ca="1" si="19"/>
        <v>0</v>
      </c>
      <c r="M163">
        <f t="shared" ca="1" si="20"/>
        <v>0</v>
      </c>
      <c r="N163">
        <f t="shared" ca="1" si="21"/>
        <v>0</v>
      </c>
      <c r="O163">
        <f t="shared" ca="1" si="22"/>
        <v>0</v>
      </c>
      <c r="P163">
        <f t="shared" ca="1" si="23"/>
        <v>0</v>
      </c>
      <c r="Q163">
        <f t="shared" ca="1" si="24"/>
        <v>0</v>
      </c>
    </row>
    <row r="164" spans="9:17" x14ac:dyDescent="0.2">
      <c r="I164" s="19" t="str">
        <f t="shared" si="25"/>
        <v>B244</v>
      </c>
      <c r="J164">
        <f t="shared" si="26"/>
        <v>244</v>
      </c>
      <c r="K164" s="25">
        <f t="shared" ca="1" si="18"/>
        <v>0</v>
      </c>
      <c r="L164">
        <f t="shared" ca="1" si="19"/>
        <v>0</v>
      </c>
      <c r="M164">
        <f t="shared" ca="1" si="20"/>
        <v>0</v>
      </c>
      <c r="N164">
        <f t="shared" ca="1" si="21"/>
        <v>0</v>
      </c>
      <c r="O164">
        <f t="shared" ca="1" si="22"/>
        <v>0</v>
      </c>
      <c r="P164">
        <f t="shared" ca="1" si="23"/>
        <v>0</v>
      </c>
      <c r="Q164">
        <f t="shared" ca="1" si="24"/>
        <v>0</v>
      </c>
    </row>
    <row r="165" spans="9:17" x14ac:dyDescent="0.2">
      <c r="I165" s="19" t="str">
        <f t="shared" si="25"/>
        <v>B245</v>
      </c>
      <c r="J165">
        <f t="shared" si="26"/>
        <v>245</v>
      </c>
      <c r="K165" s="25">
        <f t="shared" ca="1" si="18"/>
        <v>0</v>
      </c>
      <c r="L165">
        <f t="shared" ca="1" si="19"/>
        <v>0</v>
      </c>
      <c r="M165">
        <f t="shared" ca="1" si="20"/>
        <v>0</v>
      </c>
      <c r="N165">
        <f t="shared" ca="1" si="21"/>
        <v>0</v>
      </c>
      <c r="O165">
        <f t="shared" ca="1" si="22"/>
        <v>0</v>
      </c>
      <c r="P165">
        <f t="shared" ca="1" si="23"/>
        <v>0</v>
      </c>
      <c r="Q165">
        <f t="shared" ca="1" si="24"/>
        <v>0</v>
      </c>
    </row>
    <row r="166" spans="9:17" x14ac:dyDescent="0.2">
      <c r="I166" s="19" t="str">
        <f t="shared" si="25"/>
        <v>B246</v>
      </c>
      <c r="J166">
        <f t="shared" si="26"/>
        <v>246</v>
      </c>
      <c r="K166" s="25">
        <f t="shared" ca="1" si="18"/>
        <v>0</v>
      </c>
      <c r="L166">
        <f t="shared" ca="1" si="19"/>
        <v>0</v>
      </c>
      <c r="M166">
        <f t="shared" ca="1" si="20"/>
        <v>0</v>
      </c>
      <c r="N166">
        <f t="shared" ca="1" si="21"/>
        <v>0</v>
      </c>
      <c r="O166">
        <f t="shared" ca="1" si="22"/>
        <v>0</v>
      </c>
      <c r="P166">
        <f t="shared" ca="1" si="23"/>
        <v>0</v>
      </c>
      <c r="Q166">
        <f t="shared" ca="1" si="24"/>
        <v>0</v>
      </c>
    </row>
    <row r="167" spans="9:17" x14ac:dyDescent="0.2">
      <c r="I167" s="19" t="str">
        <f t="shared" si="25"/>
        <v>B247</v>
      </c>
      <c r="J167">
        <f t="shared" si="26"/>
        <v>247</v>
      </c>
      <c r="K167" s="25">
        <f t="shared" ca="1" si="18"/>
        <v>0</v>
      </c>
      <c r="L167">
        <f t="shared" ca="1" si="19"/>
        <v>0</v>
      </c>
      <c r="M167">
        <f t="shared" ca="1" si="20"/>
        <v>0</v>
      </c>
      <c r="N167">
        <f t="shared" ca="1" si="21"/>
        <v>0</v>
      </c>
      <c r="O167">
        <f t="shared" ca="1" si="22"/>
        <v>0</v>
      </c>
      <c r="P167">
        <f t="shared" ca="1" si="23"/>
        <v>0</v>
      </c>
      <c r="Q167">
        <f t="shared" ca="1" si="24"/>
        <v>0</v>
      </c>
    </row>
    <row r="168" spans="9:17" x14ac:dyDescent="0.2">
      <c r="I168" s="19" t="str">
        <f t="shared" si="25"/>
        <v>B248</v>
      </c>
      <c r="J168">
        <f t="shared" si="26"/>
        <v>248</v>
      </c>
      <c r="K168" s="25">
        <f t="shared" ca="1" si="18"/>
        <v>0</v>
      </c>
      <c r="L168">
        <f t="shared" ca="1" si="19"/>
        <v>0</v>
      </c>
      <c r="M168">
        <f t="shared" ca="1" si="20"/>
        <v>0</v>
      </c>
      <c r="N168">
        <f t="shared" ca="1" si="21"/>
        <v>0</v>
      </c>
      <c r="O168">
        <f t="shared" ca="1" si="22"/>
        <v>0</v>
      </c>
      <c r="P168">
        <f t="shared" ca="1" si="23"/>
        <v>0</v>
      </c>
      <c r="Q168">
        <f t="shared" ca="1" si="24"/>
        <v>0</v>
      </c>
    </row>
    <row r="169" spans="9:17" x14ac:dyDescent="0.2">
      <c r="I169" s="19" t="str">
        <f t="shared" si="25"/>
        <v>B249</v>
      </c>
      <c r="J169">
        <f t="shared" si="26"/>
        <v>249</v>
      </c>
      <c r="K169" s="25">
        <f t="shared" ca="1" si="18"/>
        <v>0</v>
      </c>
      <c r="L169">
        <f t="shared" ca="1" si="19"/>
        <v>0</v>
      </c>
      <c r="M169">
        <f t="shared" ca="1" si="20"/>
        <v>0</v>
      </c>
      <c r="N169">
        <f t="shared" ca="1" si="21"/>
        <v>0</v>
      </c>
      <c r="O169">
        <f t="shared" ca="1" si="22"/>
        <v>0</v>
      </c>
      <c r="P169">
        <f t="shared" ca="1" si="23"/>
        <v>0</v>
      </c>
      <c r="Q169">
        <f t="shared" ca="1" si="24"/>
        <v>0</v>
      </c>
    </row>
    <row r="170" spans="9:17" x14ac:dyDescent="0.2">
      <c r="I170" s="19" t="str">
        <f t="shared" si="25"/>
        <v>B250</v>
      </c>
      <c r="J170">
        <f t="shared" si="26"/>
        <v>250</v>
      </c>
      <c r="K170" s="25">
        <f t="shared" ca="1" si="18"/>
        <v>0</v>
      </c>
      <c r="L170">
        <f t="shared" ca="1" si="19"/>
        <v>0</v>
      </c>
      <c r="M170">
        <f t="shared" ca="1" si="20"/>
        <v>0</v>
      </c>
      <c r="N170">
        <f t="shared" ca="1" si="21"/>
        <v>0</v>
      </c>
      <c r="O170">
        <f t="shared" ca="1" si="22"/>
        <v>0</v>
      </c>
      <c r="P170">
        <f t="shared" ca="1" si="23"/>
        <v>0</v>
      </c>
      <c r="Q170">
        <f t="shared" ca="1" si="24"/>
        <v>0</v>
      </c>
    </row>
    <row r="171" spans="9:17" x14ac:dyDescent="0.2">
      <c r="I171" s="19" t="str">
        <f t="shared" si="25"/>
        <v>B251</v>
      </c>
      <c r="J171">
        <f t="shared" si="26"/>
        <v>251</v>
      </c>
      <c r="K171" s="25">
        <f t="shared" ca="1" si="18"/>
        <v>0</v>
      </c>
      <c r="L171">
        <f t="shared" ca="1" si="19"/>
        <v>0</v>
      </c>
      <c r="M171">
        <f t="shared" ca="1" si="20"/>
        <v>0</v>
      </c>
      <c r="N171">
        <f t="shared" ca="1" si="21"/>
        <v>0</v>
      </c>
      <c r="O171">
        <f t="shared" ca="1" si="22"/>
        <v>0</v>
      </c>
      <c r="P171">
        <f t="shared" ca="1" si="23"/>
        <v>0</v>
      </c>
      <c r="Q171">
        <f t="shared" ca="1" si="24"/>
        <v>0</v>
      </c>
    </row>
    <row r="172" spans="9:17" x14ac:dyDescent="0.2">
      <c r="I172" s="19" t="str">
        <f t="shared" si="25"/>
        <v>B252</v>
      </c>
      <c r="J172">
        <f t="shared" si="26"/>
        <v>252</v>
      </c>
      <c r="K172" s="25">
        <f t="shared" ca="1" si="18"/>
        <v>0</v>
      </c>
      <c r="L172">
        <f t="shared" ca="1" si="19"/>
        <v>0</v>
      </c>
      <c r="M172">
        <f t="shared" ca="1" si="20"/>
        <v>0</v>
      </c>
      <c r="N172">
        <f t="shared" ca="1" si="21"/>
        <v>0</v>
      </c>
      <c r="O172">
        <f t="shared" ca="1" si="22"/>
        <v>0</v>
      </c>
      <c r="P172">
        <f t="shared" ca="1" si="23"/>
        <v>0</v>
      </c>
      <c r="Q172">
        <f t="shared" ca="1" si="24"/>
        <v>0</v>
      </c>
    </row>
    <row r="173" spans="9:17" x14ac:dyDescent="0.2">
      <c r="I173" s="19" t="str">
        <f t="shared" si="25"/>
        <v>B253</v>
      </c>
      <c r="J173">
        <f t="shared" si="26"/>
        <v>253</v>
      </c>
      <c r="K173" s="25">
        <f t="shared" ca="1" si="18"/>
        <v>0</v>
      </c>
      <c r="L173">
        <f t="shared" ca="1" si="19"/>
        <v>0</v>
      </c>
      <c r="M173">
        <f t="shared" ca="1" si="20"/>
        <v>0</v>
      </c>
      <c r="N173">
        <f t="shared" ca="1" si="21"/>
        <v>0</v>
      </c>
      <c r="O173">
        <f t="shared" ca="1" si="22"/>
        <v>0</v>
      </c>
      <c r="P173">
        <f t="shared" ca="1" si="23"/>
        <v>0</v>
      </c>
      <c r="Q173">
        <f t="shared" ca="1" si="24"/>
        <v>0</v>
      </c>
    </row>
    <row r="174" spans="9:17" x14ac:dyDescent="0.2">
      <c r="I174" s="19" t="str">
        <f t="shared" si="25"/>
        <v>B254</v>
      </c>
      <c r="J174">
        <f t="shared" si="26"/>
        <v>254</v>
      </c>
      <c r="K174" s="25">
        <f t="shared" ca="1" si="18"/>
        <v>0</v>
      </c>
      <c r="L174">
        <f t="shared" ca="1" si="19"/>
        <v>0</v>
      </c>
      <c r="M174">
        <f t="shared" ca="1" si="20"/>
        <v>0</v>
      </c>
      <c r="N174">
        <f t="shared" ca="1" si="21"/>
        <v>0</v>
      </c>
      <c r="O174">
        <f t="shared" ca="1" si="22"/>
        <v>0</v>
      </c>
      <c r="P174">
        <f t="shared" ca="1" si="23"/>
        <v>0</v>
      </c>
      <c r="Q174">
        <f t="shared" ca="1" si="24"/>
        <v>0</v>
      </c>
    </row>
    <row r="175" spans="9:17" x14ac:dyDescent="0.2">
      <c r="I175" s="19" t="str">
        <f t="shared" si="25"/>
        <v>B255</v>
      </c>
      <c r="J175">
        <f t="shared" si="26"/>
        <v>255</v>
      </c>
      <c r="K175" s="25">
        <f t="shared" ca="1" si="18"/>
        <v>0</v>
      </c>
      <c r="L175">
        <f t="shared" ca="1" si="19"/>
        <v>0</v>
      </c>
      <c r="M175">
        <f t="shared" ca="1" si="20"/>
        <v>0</v>
      </c>
      <c r="N175">
        <f t="shared" ca="1" si="21"/>
        <v>0</v>
      </c>
      <c r="O175">
        <f t="shared" ca="1" si="22"/>
        <v>0</v>
      </c>
      <c r="P175">
        <f t="shared" ca="1" si="23"/>
        <v>0</v>
      </c>
      <c r="Q175">
        <f t="shared" ca="1" si="24"/>
        <v>0</v>
      </c>
    </row>
    <row r="176" spans="9:17" x14ac:dyDescent="0.2">
      <c r="I176" s="19" t="str">
        <f t="shared" si="25"/>
        <v>B256</v>
      </c>
      <c r="J176">
        <f t="shared" si="26"/>
        <v>256</v>
      </c>
      <c r="K176" s="25">
        <f t="shared" ca="1" si="18"/>
        <v>0</v>
      </c>
      <c r="L176">
        <f t="shared" ca="1" si="19"/>
        <v>0</v>
      </c>
      <c r="M176">
        <f t="shared" ca="1" si="20"/>
        <v>0</v>
      </c>
      <c r="N176">
        <f t="shared" ca="1" si="21"/>
        <v>0</v>
      </c>
      <c r="O176">
        <f t="shared" ca="1" si="22"/>
        <v>0</v>
      </c>
      <c r="P176">
        <f t="shared" ca="1" si="23"/>
        <v>0</v>
      </c>
      <c r="Q176">
        <f t="shared" ca="1" si="24"/>
        <v>0</v>
      </c>
    </row>
    <row r="177" spans="9:17" x14ac:dyDescent="0.2">
      <c r="I177" s="19" t="str">
        <f t="shared" si="25"/>
        <v>B257</v>
      </c>
      <c r="J177">
        <f t="shared" si="26"/>
        <v>257</v>
      </c>
      <c r="K177" s="25">
        <f t="shared" ca="1" si="18"/>
        <v>0</v>
      </c>
      <c r="L177">
        <f t="shared" ca="1" si="19"/>
        <v>0</v>
      </c>
      <c r="M177">
        <f t="shared" ca="1" si="20"/>
        <v>0</v>
      </c>
      <c r="N177">
        <f t="shared" ca="1" si="21"/>
        <v>0</v>
      </c>
      <c r="O177">
        <f t="shared" ca="1" si="22"/>
        <v>0</v>
      </c>
      <c r="P177">
        <f t="shared" ca="1" si="23"/>
        <v>0</v>
      </c>
      <c r="Q177">
        <f t="shared" ca="1" si="24"/>
        <v>0</v>
      </c>
    </row>
    <row r="178" spans="9:17" x14ac:dyDescent="0.2">
      <c r="I178" s="19" t="str">
        <f t="shared" si="25"/>
        <v>B258</v>
      </c>
      <c r="J178">
        <f t="shared" si="26"/>
        <v>258</v>
      </c>
      <c r="K178" s="25">
        <f t="shared" ca="1" si="18"/>
        <v>0</v>
      </c>
      <c r="L178">
        <f t="shared" ca="1" si="19"/>
        <v>0</v>
      </c>
      <c r="M178">
        <f t="shared" ca="1" si="20"/>
        <v>0</v>
      </c>
      <c r="N178">
        <f t="shared" ca="1" si="21"/>
        <v>0</v>
      </c>
      <c r="O178">
        <f t="shared" ca="1" si="22"/>
        <v>0</v>
      </c>
      <c r="P178">
        <f t="shared" ca="1" si="23"/>
        <v>0</v>
      </c>
      <c r="Q178">
        <f t="shared" ca="1" si="24"/>
        <v>0</v>
      </c>
    </row>
    <row r="179" spans="9:17" x14ac:dyDescent="0.2">
      <c r="I179" s="19" t="str">
        <f t="shared" si="25"/>
        <v>B259</v>
      </c>
      <c r="J179">
        <f t="shared" si="26"/>
        <v>259</v>
      </c>
      <c r="K179" s="25">
        <f t="shared" ca="1" si="18"/>
        <v>0</v>
      </c>
      <c r="L179">
        <f t="shared" ca="1" si="19"/>
        <v>0</v>
      </c>
      <c r="M179">
        <f t="shared" ca="1" si="20"/>
        <v>0</v>
      </c>
      <c r="N179">
        <f t="shared" ca="1" si="21"/>
        <v>0</v>
      </c>
      <c r="O179">
        <f t="shared" ca="1" si="22"/>
        <v>0</v>
      </c>
      <c r="P179">
        <f t="shared" ca="1" si="23"/>
        <v>0</v>
      </c>
      <c r="Q179">
        <f t="shared" ca="1" si="24"/>
        <v>0</v>
      </c>
    </row>
    <row r="180" spans="9:17" x14ac:dyDescent="0.2">
      <c r="I180" s="19" t="str">
        <f t="shared" si="25"/>
        <v>B260</v>
      </c>
      <c r="J180">
        <f t="shared" si="26"/>
        <v>260</v>
      </c>
      <c r="K180" s="25">
        <f t="shared" ca="1" si="18"/>
        <v>0</v>
      </c>
      <c r="L180">
        <f t="shared" ca="1" si="19"/>
        <v>0</v>
      </c>
      <c r="M180">
        <f t="shared" ca="1" si="20"/>
        <v>0</v>
      </c>
      <c r="N180">
        <f t="shared" ca="1" si="21"/>
        <v>0</v>
      </c>
      <c r="O180">
        <f t="shared" ca="1" si="22"/>
        <v>0</v>
      </c>
      <c r="P180">
        <f t="shared" ca="1" si="23"/>
        <v>0</v>
      </c>
      <c r="Q180">
        <f t="shared" ca="1" si="24"/>
        <v>0</v>
      </c>
    </row>
    <row r="181" spans="9:17" x14ac:dyDescent="0.2">
      <c r="I181" s="19" t="str">
        <f t="shared" si="25"/>
        <v>B261</v>
      </c>
      <c r="J181">
        <f t="shared" si="26"/>
        <v>261</v>
      </c>
      <c r="K181" s="25">
        <f t="shared" ca="1" si="18"/>
        <v>0</v>
      </c>
      <c r="L181">
        <f t="shared" ca="1" si="19"/>
        <v>0</v>
      </c>
      <c r="M181">
        <f t="shared" ca="1" si="20"/>
        <v>0</v>
      </c>
      <c r="N181">
        <f t="shared" ca="1" si="21"/>
        <v>0</v>
      </c>
      <c r="O181">
        <f t="shared" ca="1" si="22"/>
        <v>0</v>
      </c>
      <c r="P181">
        <f t="shared" ca="1" si="23"/>
        <v>0</v>
      </c>
      <c r="Q181">
        <f t="shared" ca="1" si="24"/>
        <v>0</v>
      </c>
    </row>
    <row r="182" spans="9:17" x14ac:dyDescent="0.2">
      <c r="I182" s="19" t="str">
        <f t="shared" si="25"/>
        <v>B262</v>
      </c>
      <c r="J182">
        <f t="shared" si="26"/>
        <v>262</v>
      </c>
      <c r="K182" s="25">
        <f t="shared" ca="1" si="18"/>
        <v>0</v>
      </c>
      <c r="L182">
        <f t="shared" ca="1" si="19"/>
        <v>0</v>
      </c>
      <c r="M182">
        <f t="shared" ca="1" si="20"/>
        <v>0</v>
      </c>
      <c r="N182">
        <f t="shared" ca="1" si="21"/>
        <v>0</v>
      </c>
      <c r="O182">
        <f t="shared" ca="1" si="22"/>
        <v>0</v>
      </c>
      <c r="P182">
        <f t="shared" ca="1" si="23"/>
        <v>0</v>
      </c>
      <c r="Q182">
        <f t="shared" ca="1" si="24"/>
        <v>0</v>
      </c>
    </row>
    <row r="183" spans="9:17" x14ac:dyDescent="0.2">
      <c r="I183" s="19" t="str">
        <f t="shared" si="25"/>
        <v>B263</v>
      </c>
      <c r="J183">
        <f t="shared" si="26"/>
        <v>263</v>
      </c>
      <c r="K183" s="25">
        <f t="shared" ca="1" si="18"/>
        <v>0</v>
      </c>
      <c r="L183">
        <f t="shared" ca="1" si="19"/>
        <v>0</v>
      </c>
      <c r="M183">
        <f t="shared" ca="1" si="20"/>
        <v>0</v>
      </c>
      <c r="N183">
        <f t="shared" ca="1" si="21"/>
        <v>0</v>
      </c>
      <c r="O183">
        <f t="shared" ca="1" si="22"/>
        <v>0</v>
      </c>
      <c r="P183">
        <f t="shared" ca="1" si="23"/>
        <v>0</v>
      </c>
      <c r="Q183">
        <f t="shared" ca="1" si="24"/>
        <v>0</v>
      </c>
    </row>
    <row r="184" spans="9:17" x14ac:dyDescent="0.2">
      <c r="I184" s="19" t="str">
        <f t="shared" si="25"/>
        <v>B264</v>
      </c>
      <c r="J184">
        <f t="shared" si="26"/>
        <v>264</v>
      </c>
      <c r="K184" s="25">
        <f t="shared" ca="1" si="18"/>
        <v>0</v>
      </c>
      <c r="L184">
        <f t="shared" ca="1" si="19"/>
        <v>0</v>
      </c>
      <c r="M184">
        <f t="shared" ca="1" si="20"/>
        <v>0</v>
      </c>
      <c r="N184">
        <f t="shared" ca="1" si="21"/>
        <v>0</v>
      </c>
      <c r="O184">
        <f t="shared" ca="1" si="22"/>
        <v>0</v>
      </c>
      <c r="P184">
        <f t="shared" ca="1" si="23"/>
        <v>0</v>
      </c>
      <c r="Q184">
        <f t="shared" ca="1" si="24"/>
        <v>0</v>
      </c>
    </row>
    <row r="185" spans="9:17" x14ac:dyDescent="0.2">
      <c r="I185" s="19" t="str">
        <f t="shared" si="25"/>
        <v>B265</v>
      </c>
      <c r="J185">
        <f t="shared" si="26"/>
        <v>265</v>
      </c>
      <c r="K185" s="25">
        <f t="shared" ca="1" si="18"/>
        <v>0</v>
      </c>
      <c r="L185">
        <f t="shared" ca="1" si="19"/>
        <v>0</v>
      </c>
      <c r="M185">
        <f t="shared" ca="1" si="20"/>
        <v>0</v>
      </c>
      <c r="N185">
        <f t="shared" ca="1" si="21"/>
        <v>0</v>
      </c>
      <c r="O185">
        <f t="shared" ca="1" si="22"/>
        <v>0</v>
      </c>
      <c r="P185">
        <f t="shared" ca="1" si="23"/>
        <v>0</v>
      </c>
      <c r="Q185">
        <f t="shared" ca="1" si="24"/>
        <v>0</v>
      </c>
    </row>
    <row r="186" spans="9:17" x14ac:dyDescent="0.2">
      <c r="I186" s="19" t="str">
        <f t="shared" si="25"/>
        <v>B266</v>
      </c>
      <c r="J186">
        <f t="shared" si="26"/>
        <v>266</v>
      </c>
      <c r="K186" s="25">
        <f t="shared" ca="1" si="18"/>
        <v>0</v>
      </c>
      <c r="L186">
        <f t="shared" ca="1" si="19"/>
        <v>0</v>
      </c>
      <c r="M186">
        <f t="shared" ca="1" si="20"/>
        <v>0</v>
      </c>
      <c r="N186">
        <f t="shared" ca="1" si="21"/>
        <v>0</v>
      </c>
      <c r="O186">
        <f t="shared" ca="1" si="22"/>
        <v>0</v>
      </c>
      <c r="P186">
        <f t="shared" ca="1" si="23"/>
        <v>0</v>
      </c>
      <c r="Q186">
        <f t="shared" ca="1" si="24"/>
        <v>0</v>
      </c>
    </row>
    <row r="187" spans="9:17" x14ac:dyDescent="0.2">
      <c r="I187" s="19" t="str">
        <f t="shared" si="25"/>
        <v>B267</v>
      </c>
      <c r="J187">
        <f t="shared" si="26"/>
        <v>267</v>
      </c>
      <c r="K187" s="25">
        <f t="shared" ca="1" si="18"/>
        <v>0</v>
      </c>
      <c r="L187">
        <f t="shared" ca="1" si="19"/>
        <v>0</v>
      </c>
      <c r="M187">
        <f t="shared" ca="1" si="20"/>
        <v>0</v>
      </c>
      <c r="N187">
        <f t="shared" ca="1" si="21"/>
        <v>0</v>
      </c>
      <c r="O187">
        <f t="shared" ca="1" si="22"/>
        <v>0</v>
      </c>
      <c r="P187">
        <f t="shared" ca="1" si="23"/>
        <v>0</v>
      </c>
      <c r="Q187">
        <f t="shared" ca="1" si="24"/>
        <v>0</v>
      </c>
    </row>
    <row r="188" spans="9:17" x14ac:dyDescent="0.2">
      <c r="I188" s="19" t="str">
        <f t="shared" si="25"/>
        <v>B268</v>
      </c>
      <c r="J188">
        <f t="shared" si="26"/>
        <v>268</v>
      </c>
      <c r="K188" s="25">
        <f t="shared" ca="1" si="18"/>
        <v>0</v>
      </c>
      <c r="L188">
        <f t="shared" ca="1" si="19"/>
        <v>0</v>
      </c>
      <c r="M188">
        <f t="shared" ca="1" si="20"/>
        <v>0</v>
      </c>
      <c r="N188">
        <f t="shared" ca="1" si="21"/>
        <v>0</v>
      </c>
      <c r="O188">
        <f t="shared" ca="1" si="22"/>
        <v>0</v>
      </c>
      <c r="P188">
        <f t="shared" ca="1" si="23"/>
        <v>0</v>
      </c>
      <c r="Q188">
        <f t="shared" ca="1" si="24"/>
        <v>0</v>
      </c>
    </row>
    <row r="189" spans="9:17" x14ac:dyDescent="0.2">
      <c r="I189" s="19" t="str">
        <f t="shared" si="25"/>
        <v>B269</v>
      </c>
      <c r="J189">
        <f t="shared" si="26"/>
        <v>269</v>
      </c>
      <c r="K189" s="25">
        <f t="shared" ca="1" si="18"/>
        <v>0</v>
      </c>
      <c r="L189">
        <f t="shared" ca="1" si="19"/>
        <v>0</v>
      </c>
      <c r="M189">
        <f t="shared" ca="1" si="20"/>
        <v>0</v>
      </c>
      <c r="N189">
        <f t="shared" ca="1" si="21"/>
        <v>0</v>
      </c>
      <c r="O189">
        <f t="shared" ca="1" si="22"/>
        <v>0</v>
      </c>
      <c r="P189">
        <f t="shared" ca="1" si="23"/>
        <v>0</v>
      </c>
      <c r="Q189">
        <f t="shared" ca="1" si="24"/>
        <v>0</v>
      </c>
    </row>
    <row r="190" spans="9:17" x14ac:dyDescent="0.2">
      <c r="I190" s="19" t="str">
        <f t="shared" si="25"/>
        <v>B270</v>
      </c>
      <c r="J190">
        <f t="shared" si="26"/>
        <v>270</v>
      </c>
      <c r="K190" s="25">
        <f t="shared" ca="1" si="18"/>
        <v>0</v>
      </c>
      <c r="L190">
        <f t="shared" ca="1" si="19"/>
        <v>0</v>
      </c>
      <c r="M190">
        <f t="shared" ca="1" si="20"/>
        <v>0</v>
      </c>
      <c r="N190">
        <f t="shared" ca="1" si="21"/>
        <v>0</v>
      </c>
      <c r="O190">
        <f t="shared" ca="1" si="22"/>
        <v>0</v>
      </c>
      <c r="P190">
        <f t="shared" ca="1" si="23"/>
        <v>0</v>
      </c>
      <c r="Q190">
        <f t="shared" ca="1" si="24"/>
        <v>0</v>
      </c>
    </row>
    <row r="191" spans="9:17" x14ac:dyDescent="0.2">
      <c r="I191" s="19" t="str">
        <f t="shared" si="25"/>
        <v>B271</v>
      </c>
      <c r="J191">
        <f t="shared" si="26"/>
        <v>271</v>
      </c>
      <c r="K191" s="25">
        <f t="shared" ca="1" si="18"/>
        <v>0</v>
      </c>
      <c r="L191">
        <f t="shared" ca="1" si="19"/>
        <v>0</v>
      </c>
      <c r="M191">
        <f t="shared" ca="1" si="20"/>
        <v>0</v>
      </c>
      <c r="N191">
        <f t="shared" ca="1" si="21"/>
        <v>0</v>
      </c>
      <c r="O191">
        <f t="shared" ca="1" si="22"/>
        <v>0</v>
      </c>
      <c r="P191">
        <f t="shared" ca="1" si="23"/>
        <v>0</v>
      </c>
      <c r="Q191">
        <f t="shared" ca="1" si="24"/>
        <v>0</v>
      </c>
    </row>
    <row r="192" spans="9:17" x14ac:dyDescent="0.2">
      <c r="I192" s="19" t="str">
        <f t="shared" si="25"/>
        <v>B272</v>
      </c>
      <c r="J192">
        <f t="shared" si="26"/>
        <v>272</v>
      </c>
      <c r="K192" s="25">
        <f t="shared" ca="1" si="18"/>
        <v>0</v>
      </c>
      <c r="L192">
        <f t="shared" ca="1" si="19"/>
        <v>0</v>
      </c>
      <c r="M192">
        <f t="shared" ca="1" si="20"/>
        <v>0</v>
      </c>
      <c r="N192">
        <f t="shared" ca="1" si="21"/>
        <v>0</v>
      </c>
      <c r="O192">
        <f t="shared" ca="1" si="22"/>
        <v>0</v>
      </c>
      <c r="P192">
        <f t="shared" ca="1" si="23"/>
        <v>0</v>
      </c>
      <c r="Q192">
        <f t="shared" ca="1" si="24"/>
        <v>0</v>
      </c>
    </row>
    <row r="193" spans="9:17" x14ac:dyDescent="0.2">
      <c r="I193" s="19" t="str">
        <f t="shared" si="25"/>
        <v>B273</v>
      </c>
      <c r="J193">
        <f t="shared" si="26"/>
        <v>273</v>
      </c>
      <c r="K193" s="25">
        <f t="shared" ca="1" si="18"/>
        <v>0</v>
      </c>
      <c r="L193">
        <f t="shared" ca="1" si="19"/>
        <v>0</v>
      </c>
      <c r="M193">
        <f t="shared" ca="1" si="20"/>
        <v>0</v>
      </c>
      <c r="N193">
        <f t="shared" ca="1" si="21"/>
        <v>0</v>
      </c>
      <c r="O193">
        <f t="shared" ca="1" si="22"/>
        <v>0</v>
      </c>
      <c r="P193">
        <f t="shared" ca="1" si="23"/>
        <v>0</v>
      </c>
      <c r="Q193">
        <f t="shared" ca="1" si="24"/>
        <v>0</v>
      </c>
    </row>
    <row r="194" spans="9:17" x14ac:dyDescent="0.2">
      <c r="I194" s="19" t="str">
        <f t="shared" si="25"/>
        <v>B274</v>
      </c>
      <c r="J194">
        <f t="shared" si="26"/>
        <v>274</v>
      </c>
      <c r="K194" s="25">
        <f t="shared" ca="1" si="18"/>
        <v>0</v>
      </c>
      <c r="L194">
        <f t="shared" ca="1" si="19"/>
        <v>0</v>
      </c>
      <c r="M194">
        <f t="shared" ca="1" si="20"/>
        <v>0</v>
      </c>
      <c r="N194">
        <f t="shared" ca="1" si="21"/>
        <v>0</v>
      </c>
      <c r="O194">
        <f t="shared" ca="1" si="22"/>
        <v>0</v>
      </c>
      <c r="P194">
        <f t="shared" ca="1" si="23"/>
        <v>0</v>
      </c>
      <c r="Q194">
        <f t="shared" ca="1" si="24"/>
        <v>0</v>
      </c>
    </row>
    <row r="195" spans="9:17" x14ac:dyDescent="0.2">
      <c r="I195" s="19" t="str">
        <f t="shared" si="25"/>
        <v>B275</v>
      </c>
      <c r="J195">
        <f t="shared" si="26"/>
        <v>275</v>
      </c>
      <c r="K195" s="25">
        <f t="shared" ref="K195:K209" ca="1" si="27">+INDIRECT(I195,TRUE)</f>
        <v>0</v>
      </c>
      <c r="L195">
        <f t="shared" ref="L195:L209" ca="1" si="28">+INDIRECT("C"&amp;J195,TRUE)</f>
        <v>0</v>
      </c>
      <c r="M195">
        <f t="shared" ref="M195:M209" ca="1" si="29">+INDIRECT("D"&amp;J195,TRUE)</f>
        <v>0</v>
      </c>
      <c r="N195">
        <f t="shared" ref="N195:N209" ca="1" si="30">+INDIRECT("e"&amp;J195,TRUE)</f>
        <v>0</v>
      </c>
      <c r="O195">
        <f t="shared" ref="O195:O209" ca="1" si="31">+INDIRECT("f"&amp;J195,TRUE)</f>
        <v>0</v>
      </c>
      <c r="P195">
        <f t="shared" ref="P195:P209" ca="1" si="32">+INDIRECT("g"&amp;J195,TRUE)</f>
        <v>0</v>
      </c>
      <c r="Q195">
        <f t="shared" ref="Q195:Q209" ca="1" si="33">+INDIRECT("h"&amp;J195,TRUE)</f>
        <v>0</v>
      </c>
    </row>
    <row r="196" spans="9:17" x14ac:dyDescent="0.2">
      <c r="I196" s="19" t="str">
        <f t="shared" ref="I196:I209" si="34">+"B"&amp;(J195+1)</f>
        <v>B276</v>
      </c>
      <c r="J196">
        <f t="shared" ref="J196:J209" si="35">+J195+1</f>
        <v>276</v>
      </c>
      <c r="K196" s="25">
        <f t="shared" ca="1" si="27"/>
        <v>0</v>
      </c>
      <c r="L196">
        <f t="shared" ca="1" si="28"/>
        <v>0</v>
      </c>
      <c r="M196">
        <f t="shared" ca="1" si="29"/>
        <v>0</v>
      </c>
      <c r="N196">
        <f t="shared" ca="1" si="30"/>
        <v>0</v>
      </c>
      <c r="O196">
        <f t="shared" ca="1" si="31"/>
        <v>0</v>
      </c>
      <c r="P196">
        <f t="shared" ca="1" si="32"/>
        <v>0</v>
      </c>
      <c r="Q196">
        <f t="shared" ca="1" si="33"/>
        <v>0</v>
      </c>
    </row>
    <row r="197" spans="9:17" x14ac:dyDescent="0.2">
      <c r="I197" s="19" t="str">
        <f t="shared" si="34"/>
        <v>B277</v>
      </c>
      <c r="J197">
        <f t="shared" si="35"/>
        <v>277</v>
      </c>
      <c r="K197" s="25">
        <f t="shared" ca="1" si="27"/>
        <v>0</v>
      </c>
      <c r="L197">
        <f t="shared" ca="1" si="28"/>
        <v>0</v>
      </c>
      <c r="M197">
        <f t="shared" ca="1" si="29"/>
        <v>0</v>
      </c>
      <c r="N197">
        <f t="shared" ca="1" si="30"/>
        <v>0</v>
      </c>
      <c r="O197">
        <f t="shared" ca="1" si="31"/>
        <v>0</v>
      </c>
      <c r="P197">
        <f t="shared" ca="1" si="32"/>
        <v>0</v>
      </c>
      <c r="Q197">
        <f t="shared" ca="1" si="33"/>
        <v>0</v>
      </c>
    </row>
    <row r="198" spans="9:17" x14ac:dyDescent="0.2">
      <c r="I198" s="19" t="str">
        <f t="shared" si="34"/>
        <v>B278</v>
      </c>
      <c r="J198">
        <f t="shared" si="35"/>
        <v>278</v>
      </c>
      <c r="K198" s="25">
        <f t="shared" ca="1" si="27"/>
        <v>0</v>
      </c>
      <c r="L198">
        <f t="shared" ca="1" si="28"/>
        <v>0</v>
      </c>
      <c r="M198">
        <f t="shared" ca="1" si="29"/>
        <v>0</v>
      </c>
      <c r="N198">
        <f t="shared" ca="1" si="30"/>
        <v>0</v>
      </c>
      <c r="O198">
        <f t="shared" ca="1" si="31"/>
        <v>0</v>
      </c>
      <c r="P198">
        <f t="shared" ca="1" si="32"/>
        <v>0</v>
      </c>
      <c r="Q198">
        <f t="shared" ca="1" si="33"/>
        <v>0</v>
      </c>
    </row>
    <row r="199" spans="9:17" x14ac:dyDescent="0.2">
      <c r="I199" s="19" t="str">
        <f t="shared" si="34"/>
        <v>B279</v>
      </c>
      <c r="J199">
        <f t="shared" si="35"/>
        <v>279</v>
      </c>
      <c r="K199" s="25">
        <f t="shared" ca="1" si="27"/>
        <v>0</v>
      </c>
      <c r="L199">
        <f t="shared" ca="1" si="28"/>
        <v>0</v>
      </c>
      <c r="M199">
        <f t="shared" ca="1" si="29"/>
        <v>0</v>
      </c>
      <c r="N199">
        <f t="shared" ca="1" si="30"/>
        <v>0</v>
      </c>
      <c r="O199">
        <f t="shared" ca="1" si="31"/>
        <v>0</v>
      </c>
      <c r="P199">
        <f t="shared" ca="1" si="32"/>
        <v>0</v>
      </c>
      <c r="Q199">
        <f t="shared" ca="1" si="33"/>
        <v>0</v>
      </c>
    </row>
    <row r="200" spans="9:17" x14ac:dyDescent="0.2">
      <c r="I200" s="19" t="str">
        <f t="shared" si="34"/>
        <v>B280</v>
      </c>
      <c r="J200">
        <f t="shared" si="35"/>
        <v>280</v>
      </c>
      <c r="K200" s="25">
        <f t="shared" ca="1" si="27"/>
        <v>0</v>
      </c>
      <c r="L200">
        <f t="shared" ca="1" si="28"/>
        <v>0</v>
      </c>
      <c r="M200">
        <f t="shared" ca="1" si="29"/>
        <v>0</v>
      </c>
      <c r="N200">
        <f t="shared" ca="1" si="30"/>
        <v>0</v>
      </c>
      <c r="O200">
        <f t="shared" ca="1" si="31"/>
        <v>0</v>
      </c>
      <c r="P200">
        <f t="shared" ca="1" si="32"/>
        <v>0</v>
      </c>
      <c r="Q200">
        <f t="shared" ca="1" si="33"/>
        <v>0</v>
      </c>
    </row>
    <row r="201" spans="9:17" x14ac:dyDescent="0.2">
      <c r="I201" s="19" t="str">
        <f t="shared" si="34"/>
        <v>B281</v>
      </c>
      <c r="J201">
        <f t="shared" si="35"/>
        <v>281</v>
      </c>
      <c r="K201" s="25">
        <f t="shared" ca="1" si="27"/>
        <v>0</v>
      </c>
      <c r="L201">
        <f t="shared" ca="1" si="28"/>
        <v>0</v>
      </c>
      <c r="M201">
        <f t="shared" ca="1" si="29"/>
        <v>0</v>
      </c>
      <c r="N201">
        <f t="shared" ca="1" si="30"/>
        <v>0</v>
      </c>
      <c r="O201">
        <f t="shared" ca="1" si="31"/>
        <v>0</v>
      </c>
      <c r="P201">
        <f t="shared" ca="1" si="32"/>
        <v>0</v>
      </c>
      <c r="Q201">
        <f t="shared" ca="1" si="33"/>
        <v>0</v>
      </c>
    </row>
    <row r="202" spans="9:17" x14ac:dyDescent="0.2">
      <c r="I202" s="19" t="str">
        <f t="shared" si="34"/>
        <v>B282</v>
      </c>
      <c r="J202">
        <f t="shared" si="35"/>
        <v>282</v>
      </c>
      <c r="K202" s="25">
        <f t="shared" ca="1" si="27"/>
        <v>0</v>
      </c>
      <c r="L202">
        <f t="shared" ca="1" si="28"/>
        <v>0</v>
      </c>
      <c r="M202">
        <f t="shared" ca="1" si="29"/>
        <v>0</v>
      </c>
      <c r="N202">
        <f t="shared" ca="1" si="30"/>
        <v>0</v>
      </c>
      <c r="O202">
        <f t="shared" ca="1" si="31"/>
        <v>0</v>
      </c>
      <c r="P202">
        <f t="shared" ca="1" si="32"/>
        <v>0</v>
      </c>
      <c r="Q202">
        <f t="shared" ca="1" si="33"/>
        <v>0</v>
      </c>
    </row>
    <row r="203" spans="9:17" x14ac:dyDescent="0.2">
      <c r="I203" s="19" t="str">
        <f t="shared" si="34"/>
        <v>B283</v>
      </c>
      <c r="J203">
        <f t="shared" si="35"/>
        <v>283</v>
      </c>
      <c r="K203" s="25">
        <f t="shared" ca="1" si="27"/>
        <v>0</v>
      </c>
      <c r="L203">
        <f t="shared" ca="1" si="28"/>
        <v>0</v>
      </c>
      <c r="M203">
        <f t="shared" ca="1" si="29"/>
        <v>0</v>
      </c>
      <c r="N203">
        <f t="shared" ca="1" si="30"/>
        <v>0</v>
      </c>
      <c r="O203">
        <f t="shared" ca="1" si="31"/>
        <v>0</v>
      </c>
      <c r="P203">
        <f t="shared" ca="1" si="32"/>
        <v>0</v>
      </c>
      <c r="Q203">
        <f t="shared" ca="1" si="33"/>
        <v>0</v>
      </c>
    </row>
    <row r="204" spans="9:17" x14ac:dyDescent="0.2">
      <c r="I204" s="19" t="str">
        <f t="shared" si="34"/>
        <v>B284</v>
      </c>
      <c r="J204">
        <f t="shared" si="35"/>
        <v>284</v>
      </c>
      <c r="K204" s="25">
        <f t="shared" ca="1" si="27"/>
        <v>0</v>
      </c>
      <c r="L204">
        <f t="shared" ca="1" si="28"/>
        <v>0</v>
      </c>
      <c r="M204">
        <f t="shared" ca="1" si="29"/>
        <v>0</v>
      </c>
      <c r="N204">
        <f t="shared" ca="1" si="30"/>
        <v>0</v>
      </c>
      <c r="O204">
        <f t="shared" ca="1" si="31"/>
        <v>0</v>
      </c>
      <c r="P204">
        <f t="shared" ca="1" si="32"/>
        <v>0</v>
      </c>
      <c r="Q204">
        <f t="shared" ca="1" si="33"/>
        <v>0</v>
      </c>
    </row>
    <row r="205" spans="9:17" x14ac:dyDescent="0.2">
      <c r="I205" s="19" t="str">
        <f t="shared" si="34"/>
        <v>B285</v>
      </c>
      <c r="J205">
        <f t="shared" si="35"/>
        <v>285</v>
      </c>
      <c r="K205" s="25">
        <f t="shared" ca="1" si="27"/>
        <v>0</v>
      </c>
      <c r="L205">
        <f t="shared" ca="1" si="28"/>
        <v>0</v>
      </c>
      <c r="M205">
        <f t="shared" ca="1" si="29"/>
        <v>0</v>
      </c>
      <c r="N205">
        <f t="shared" ca="1" si="30"/>
        <v>0</v>
      </c>
      <c r="O205">
        <f t="shared" ca="1" si="31"/>
        <v>0</v>
      </c>
      <c r="P205">
        <f t="shared" ca="1" si="32"/>
        <v>0</v>
      </c>
      <c r="Q205">
        <f t="shared" ca="1" si="33"/>
        <v>0</v>
      </c>
    </row>
    <row r="206" spans="9:17" x14ac:dyDescent="0.2">
      <c r="I206" s="19" t="str">
        <f t="shared" si="34"/>
        <v>B286</v>
      </c>
      <c r="J206">
        <f t="shared" si="35"/>
        <v>286</v>
      </c>
      <c r="K206" s="25">
        <f t="shared" ca="1" si="27"/>
        <v>0</v>
      </c>
      <c r="L206">
        <f t="shared" ca="1" si="28"/>
        <v>0</v>
      </c>
      <c r="M206">
        <f t="shared" ca="1" si="29"/>
        <v>0</v>
      </c>
      <c r="N206">
        <f t="shared" ca="1" si="30"/>
        <v>0</v>
      </c>
      <c r="O206">
        <f t="shared" ca="1" si="31"/>
        <v>0</v>
      </c>
      <c r="P206">
        <f t="shared" ca="1" si="32"/>
        <v>0</v>
      </c>
      <c r="Q206">
        <f t="shared" ca="1" si="33"/>
        <v>0</v>
      </c>
    </row>
    <row r="207" spans="9:17" x14ac:dyDescent="0.2">
      <c r="I207" s="19" t="str">
        <f t="shared" si="34"/>
        <v>B287</v>
      </c>
      <c r="J207">
        <f t="shared" si="35"/>
        <v>287</v>
      </c>
      <c r="K207" s="25">
        <f t="shared" ca="1" si="27"/>
        <v>0</v>
      </c>
      <c r="L207">
        <f t="shared" ca="1" si="28"/>
        <v>0</v>
      </c>
      <c r="M207">
        <f t="shared" ca="1" si="29"/>
        <v>0</v>
      </c>
      <c r="N207">
        <f t="shared" ca="1" si="30"/>
        <v>0</v>
      </c>
      <c r="O207">
        <f t="shared" ca="1" si="31"/>
        <v>0</v>
      </c>
      <c r="P207">
        <f t="shared" ca="1" si="32"/>
        <v>0</v>
      </c>
      <c r="Q207">
        <f t="shared" ca="1" si="33"/>
        <v>0</v>
      </c>
    </row>
    <row r="208" spans="9:17" x14ac:dyDescent="0.2">
      <c r="I208" s="19" t="str">
        <f t="shared" si="34"/>
        <v>B288</v>
      </c>
      <c r="J208">
        <f t="shared" si="35"/>
        <v>288</v>
      </c>
      <c r="K208" s="25">
        <f t="shared" ca="1" si="27"/>
        <v>0</v>
      </c>
      <c r="L208">
        <f t="shared" ca="1" si="28"/>
        <v>0</v>
      </c>
      <c r="M208">
        <f t="shared" ca="1" si="29"/>
        <v>0</v>
      </c>
      <c r="N208">
        <f t="shared" ca="1" si="30"/>
        <v>0</v>
      </c>
      <c r="O208">
        <f t="shared" ca="1" si="31"/>
        <v>0</v>
      </c>
      <c r="P208">
        <f t="shared" ca="1" si="32"/>
        <v>0</v>
      </c>
      <c r="Q208">
        <f t="shared" ca="1" si="33"/>
        <v>0</v>
      </c>
    </row>
    <row r="209" spans="9:17" x14ac:dyDescent="0.2">
      <c r="I209" s="19" t="str">
        <f t="shared" si="34"/>
        <v>B289</v>
      </c>
      <c r="J209">
        <f t="shared" si="35"/>
        <v>289</v>
      </c>
      <c r="K209" s="25">
        <f t="shared" ca="1" si="27"/>
        <v>0</v>
      </c>
      <c r="L209">
        <f t="shared" ca="1" si="28"/>
        <v>0</v>
      </c>
      <c r="M209">
        <f t="shared" ca="1" si="29"/>
        <v>0</v>
      </c>
      <c r="N209">
        <f t="shared" ca="1" si="30"/>
        <v>0</v>
      </c>
      <c r="O209">
        <f t="shared" ca="1" si="31"/>
        <v>0</v>
      </c>
      <c r="P209">
        <f t="shared" ca="1" si="32"/>
        <v>0</v>
      </c>
      <c r="Q209">
        <f t="shared" ca="1" si="33"/>
        <v>0</v>
      </c>
    </row>
  </sheetData>
  <pageMargins left="0.7" right="0.7" top="0.75" bottom="0.75" header="0.3" footer="0.3"/>
  <pageSetup paperSize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2"/>
  <sheetViews>
    <sheetView showGridLines="0" workbookViewId="0">
      <selection activeCell="B58" sqref="B58"/>
    </sheetView>
  </sheetViews>
  <sheetFormatPr baseColWidth="10" defaultColWidth="8.85546875" defaultRowHeight="12.75" x14ac:dyDescent="0.2"/>
  <cols>
    <col min="1" max="1" width="43.85546875" bestFit="1" customWidth="1"/>
    <col min="2" max="2" width="59.85546875" customWidth="1"/>
    <col min="3" max="3" width="16.28515625" bestFit="1" customWidth="1"/>
    <col min="4" max="4" width="27.7109375" bestFit="1" customWidth="1"/>
    <col min="5" max="5" width="16.42578125" bestFit="1" customWidth="1"/>
    <col min="6" max="7" width="15.7109375" bestFit="1" customWidth="1"/>
    <col min="8" max="8" width="16.28515625" bestFit="1" customWidth="1"/>
  </cols>
  <sheetData>
    <row r="1" spans="1:8" x14ac:dyDescent="0.2">
      <c r="A1" s="7" t="s">
        <v>18</v>
      </c>
      <c r="B1" s="7" t="s">
        <v>14</v>
      </c>
      <c r="C1" s="4" t="s">
        <v>83</v>
      </c>
      <c r="D1" s="4" t="s">
        <v>19</v>
      </c>
      <c r="E1" s="4" t="s">
        <v>6</v>
      </c>
      <c r="F1" s="4" t="s">
        <v>3</v>
      </c>
      <c r="G1" s="4" t="s">
        <v>4</v>
      </c>
      <c r="H1" s="4" t="s">
        <v>79</v>
      </c>
    </row>
    <row r="2" spans="1:8" x14ac:dyDescent="0.2">
      <c r="A2" s="4" t="s">
        <v>92</v>
      </c>
      <c r="B2" s="4" t="s">
        <v>90</v>
      </c>
      <c r="C2" s="13">
        <v>0</v>
      </c>
      <c r="D2" s="13">
        <v>0</v>
      </c>
      <c r="E2" s="13">
        <v>0</v>
      </c>
      <c r="F2" s="13">
        <v>0</v>
      </c>
      <c r="G2" s="13">
        <v>0</v>
      </c>
      <c r="H2" s="13">
        <v>0</v>
      </c>
    </row>
    <row r="3" spans="1:8" x14ac:dyDescent="0.2">
      <c r="A3" s="4" t="s">
        <v>15</v>
      </c>
      <c r="B3" s="4" t="s">
        <v>20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</row>
    <row r="4" spans="1:8" x14ac:dyDescent="0.2">
      <c r="A4" s="4" t="s">
        <v>15</v>
      </c>
      <c r="B4" s="4" t="s">
        <v>21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</row>
    <row r="5" spans="1:8" x14ac:dyDescent="0.2">
      <c r="A5" s="4" t="s">
        <v>15</v>
      </c>
      <c r="B5" s="4" t="s">
        <v>17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</row>
    <row r="6" spans="1:8" x14ac:dyDescent="0.2">
      <c r="A6" s="4" t="s">
        <v>15</v>
      </c>
      <c r="B6" s="4" t="s">
        <v>138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</row>
    <row r="7" spans="1:8" x14ac:dyDescent="0.2">
      <c r="A7" s="4" t="s">
        <v>15</v>
      </c>
      <c r="B7" s="4" t="s">
        <v>22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</row>
    <row r="8" spans="1:8" x14ac:dyDescent="0.2">
      <c r="A8" s="4" t="s">
        <v>15</v>
      </c>
      <c r="B8" s="4" t="s">
        <v>23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</row>
    <row r="9" spans="1:8" x14ac:dyDescent="0.2">
      <c r="A9" s="4" t="s">
        <v>15</v>
      </c>
      <c r="B9" s="4" t="s">
        <v>24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</row>
    <row r="10" spans="1:8" x14ac:dyDescent="0.2">
      <c r="A10" s="4" t="s">
        <v>15</v>
      </c>
      <c r="B10" s="4" t="s">
        <v>25</v>
      </c>
      <c r="C10" s="14">
        <v>187888006</v>
      </c>
      <c r="D10" s="14">
        <v>82389.38</v>
      </c>
      <c r="E10" s="14">
        <v>187970395.38</v>
      </c>
      <c r="F10" s="14">
        <v>47054388.380000003</v>
      </c>
      <c r="G10" s="14">
        <v>44255384.460000001</v>
      </c>
      <c r="H10" s="14">
        <v>140916007</v>
      </c>
    </row>
    <row r="11" spans="1:8" x14ac:dyDescent="0.2">
      <c r="A11" s="4" t="s">
        <v>15</v>
      </c>
      <c r="B11" s="4" t="s">
        <v>26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</row>
    <row r="12" spans="1:8" x14ac:dyDescent="0.2">
      <c r="A12" s="4" t="s">
        <v>15</v>
      </c>
      <c r="B12" s="4" t="s">
        <v>27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</row>
    <row r="13" spans="1:8" x14ac:dyDescent="0.2">
      <c r="A13" s="4" t="s">
        <v>15</v>
      </c>
      <c r="B13" s="4" t="s">
        <v>28</v>
      </c>
      <c r="C13" s="13">
        <v>0</v>
      </c>
      <c r="D13" s="14">
        <v>2499999.77</v>
      </c>
      <c r="E13" s="14">
        <v>2499999.77</v>
      </c>
      <c r="F13" s="14">
        <v>2499999.77</v>
      </c>
      <c r="G13" s="14">
        <v>2499999.77</v>
      </c>
      <c r="H13" s="13">
        <v>0</v>
      </c>
    </row>
    <row r="14" spans="1:8" x14ac:dyDescent="0.2">
      <c r="A14" s="4" t="s">
        <v>15</v>
      </c>
      <c r="B14" s="4" t="s">
        <v>29</v>
      </c>
      <c r="C14" s="14">
        <v>19198055175</v>
      </c>
      <c r="D14" s="14">
        <v>640822361.08000004</v>
      </c>
      <c r="E14" s="14">
        <v>19838877536.080002</v>
      </c>
      <c r="F14" s="14">
        <v>5285941764.0699997</v>
      </c>
      <c r="G14" s="14">
        <v>5049822813.8299999</v>
      </c>
      <c r="H14" s="14">
        <v>14552935772.01</v>
      </c>
    </row>
    <row r="15" spans="1:8" x14ac:dyDescent="0.2">
      <c r="A15" s="4" t="s">
        <v>15</v>
      </c>
      <c r="B15" s="4" t="s">
        <v>157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</row>
    <row r="16" spans="1:8" x14ac:dyDescent="0.2">
      <c r="A16" s="4" t="s">
        <v>15</v>
      </c>
      <c r="B16" s="4" t="s">
        <v>30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</row>
    <row r="17" spans="1:8" x14ac:dyDescent="0.2">
      <c r="A17" s="4" t="s">
        <v>15</v>
      </c>
      <c r="B17" s="4" t="s">
        <v>31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</row>
    <row r="18" spans="1:8" x14ac:dyDescent="0.2">
      <c r="A18" s="4" t="s">
        <v>15</v>
      </c>
      <c r="B18" s="4" t="s">
        <v>139</v>
      </c>
      <c r="C18" s="14">
        <v>6905496729</v>
      </c>
      <c r="D18" s="14">
        <v>148878640.12</v>
      </c>
      <c r="E18" s="14">
        <v>7054375369.1199999</v>
      </c>
      <c r="F18" s="14">
        <v>1755778133.1199999</v>
      </c>
      <c r="G18" s="14">
        <v>1755778133.1199999</v>
      </c>
      <c r="H18" s="14">
        <v>5298597236</v>
      </c>
    </row>
    <row r="19" spans="1:8" x14ac:dyDescent="0.2">
      <c r="A19" s="4" t="s">
        <v>15</v>
      </c>
      <c r="B19" s="4" t="s">
        <v>140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</row>
    <row r="20" spans="1:8" x14ac:dyDescent="0.2">
      <c r="A20" s="4" t="s">
        <v>15</v>
      </c>
      <c r="B20" s="4" t="s">
        <v>32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</row>
    <row r="21" spans="1:8" x14ac:dyDescent="0.2">
      <c r="A21" s="4" t="s">
        <v>15</v>
      </c>
      <c r="B21" s="4" t="s">
        <v>141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</row>
    <row r="22" spans="1:8" x14ac:dyDescent="0.2">
      <c r="A22" s="4" t="s">
        <v>15</v>
      </c>
      <c r="B22" s="4" t="s">
        <v>33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</row>
    <row r="23" spans="1:8" x14ac:dyDescent="0.2">
      <c r="A23" s="4" t="s">
        <v>15</v>
      </c>
      <c r="B23" s="4" t="s">
        <v>80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</row>
    <row r="24" spans="1:8" x14ac:dyDescent="0.2">
      <c r="A24" s="4" t="s">
        <v>15</v>
      </c>
      <c r="B24" s="4" t="s">
        <v>34</v>
      </c>
      <c r="C24" s="14">
        <v>5933509701</v>
      </c>
      <c r="D24" s="14">
        <v>-1183564</v>
      </c>
      <c r="E24" s="14">
        <v>5932326137</v>
      </c>
      <c r="F24" s="14">
        <v>1080265206</v>
      </c>
      <c r="G24" s="14">
        <v>1080265206</v>
      </c>
      <c r="H24" s="14">
        <v>4852060931</v>
      </c>
    </row>
    <row r="25" spans="1:8" x14ac:dyDescent="0.2">
      <c r="A25" s="4" t="s">
        <v>15</v>
      </c>
      <c r="B25" s="4" t="s">
        <v>35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</row>
    <row r="26" spans="1:8" x14ac:dyDescent="0.2">
      <c r="A26" s="4" t="s">
        <v>15</v>
      </c>
      <c r="B26" s="4" t="s">
        <v>36</v>
      </c>
      <c r="C26" s="14">
        <v>1942147497</v>
      </c>
      <c r="D26" s="14">
        <v>-77699893.890000001</v>
      </c>
      <c r="E26" s="14">
        <v>1864447603.1099999</v>
      </c>
      <c r="F26" s="14">
        <v>392562875.11000001</v>
      </c>
      <c r="G26" s="14">
        <v>392562875.11000001</v>
      </c>
      <c r="H26" s="14">
        <v>1471884728</v>
      </c>
    </row>
    <row r="27" spans="1:8" x14ac:dyDescent="0.2">
      <c r="A27" s="4" t="s">
        <v>15</v>
      </c>
      <c r="B27" s="4" t="s">
        <v>37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</row>
    <row r="28" spans="1:8" x14ac:dyDescent="0.2">
      <c r="A28" s="4" t="s">
        <v>15</v>
      </c>
      <c r="B28" s="4" t="s">
        <v>38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</row>
    <row r="29" spans="1:8" x14ac:dyDescent="0.2">
      <c r="A29" s="4" t="s">
        <v>15</v>
      </c>
      <c r="B29" s="4" t="s">
        <v>39</v>
      </c>
      <c r="C29" s="14">
        <v>209871974</v>
      </c>
      <c r="D29" s="13">
        <v>0</v>
      </c>
      <c r="E29" s="14">
        <v>209871974</v>
      </c>
      <c r="F29" s="13">
        <v>0</v>
      </c>
      <c r="G29" s="13">
        <v>0</v>
      </c>
      <c r="H29" s="14">
        <v>209871974</v>
      </c>
    </row>
    <row r="30" spans="1:8" x14ac:dyDescent="0.2">
      <c r="A30" s="4" t="s">
        <v>15</v>
      </c>
      <c r="B30" s="4" t="s">
        <v>40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</row>
    <row r="31" spans="1:8" x14ac:dyDescent="0.2">
      <c r="A31" s="4" t="s">
        <v>15</v>
      </c>
      <c r="B31" s="4" t="s">
        <v>41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</row>
    <row r="32" spans="1:8" x14ac:dyDescent="0.2">
      <c r="A32" s="4" t="s">
        <v>15</v>
      </c>
      <c r="B32" s="4" t="s">
        <v>42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</row>
    <row r="33" spans="1:8" x14ac:dyDescent="0.2">
      <c r="A33" s="4" t="s">
        <v>15</v>
      </c>
      <c r="B33" s="4" t="s">
        <v>43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</row>
    <row r="34" spans="1:8" x14ac:dyDescent="0.2">
      <c r="A34" s="4" t="s">
        <v>15</v>
      </c>
      <c r="B34" s="4" t="s">
        <v>44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</row>
    <row r="35" spans="1:8" x14ac:dyDescent="0.2">
      <c r="A35" s="4" t="s">
        <v>15</v>
      </c>
      <c r="B35" s="4" t="s">
        <v>45</v>
      </c>
      <c r="C35" s="14">
        <v>2046303968</v>
      </c>
      <c r="D35" s="14">
        <v>86810010</v>
      </c>
      <c r="E35" s="14">
        <v>2133113978</v>
      </c>
      <c r="F35" s="14">
        <v>598386000</v>
      </c>
      <c r="G35" s="14">
        <v>598386000</v>
      </c>
      <c r="H35" s="14">
        <v>1534727978</v>
      </c>
    </row>
    <row r="36" spans="1:8" x14ac:dyDescent="0.2">
      <c r="A36" s="4" t="s">
        <v>15</v>
      </c>
      <c r="B36" s="4" t="s">
        <v>158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</row>
    <row r="37" spans="1:8" x14ac:dyDescent="0.2">
      <c r="A37" s="4" t="s">
        <v>15</v>
      </c>
      <c r="B37" s="4" t="s">
        <v>46</v>
      </c>
      <c r="C37" s="14">
        <v>607747413</v>
      </c>
      <c r="D37" s="14">
        <v>-708213</v>
      </c>
      <c r="E37" s="14">
        <v>607039200</v>
      </c>
      <c r="F37" s="14">
        <v>151228617</v>
      </c>
      <c r="G37" s="14">
        <v>151228617</v>
      </c>
      <c r="H37" s="14">
        <v>455810583</v>
      </c>
    </row>
    <row r="38" spans="1:8" x14ac:dyDescent="0.2">
      <c r="A38" s="4" t="s">
        <v>15</v>
      </c>
      <c r="B38" s="4" t="s">
        <v>47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</row>
    <row r="39" spans="1:8" x14ac:dyDescent="0.2">
      <c r="A39" s="4" t="s">
        <v>15</v>
      </c>
      <c r="B39" s="4" t="s">
        <v>48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</row>
    <row r="40" spans="1:8" x14ac:dyDescent="0.2">
      <c r="A40" s="4" t="s">
        <v>15</v>
      </c>
      <c r="B40" s="4" t="s">
        <v>159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</row>
    <row r="41" spans="1:8" x14ac:dyDescent="0.2">
      <c r="A41" s="4" t="s">
        <v>15</v>
      </c>
      <c r="B41" s="4" t="s">
        <v>49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</row>
    <row r="42" spans="1:8" x14ac:dyDescent="0.2">
      <c r="A42" s="4" t="s">
        <v>15</v>
      </c>
      <c r="B42" s="4" t="s">
        <v>50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</row>
    <row r="43" spans="1:8" x14ac:dyDescent="0.2">
      <c r="A43" s="4" t="s">
        <v>15</v>
      </c>
      <c r="B43" s="4" t="s">
        <v>51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</row>
    <row r="44" spans="1:8" x14ac:dyDescent="0.2">
      <c r="A44" s="4" t="s">
        <v>15</v>
      </c>
      <c r="B44" s="4" t="s">
        <v>52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</row>
    <row r="45" spans="1:8" x14ac:dyDescent="0.2">
      <c r="A45" s="4" t="s">
        <v>15</v>
      </c>
      <c r="B45" s="4" t="s">
        <v>53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</row>
    <row r="46" spans="1:8" x14ac:dyDescent="0.2">
      <c r="A46" s="4" t="s">
        <v>15</v>
      </c>
      <c r="B46" s="4" t="s">
        <v>54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</row>
    <row r="47" spans="1:8" x14ac:dyDescent="0.2">
      <c r="A47" s="4" t="s">
        <v>15</v>
      </c>
      <c r="B47" s="4" t="s">
        <v>55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</row>
    <row r="48" spans="1:8" x14ac:dyDescent="0.2">
      <c r="A48" s="4" t="s">
        <v>15</v>
      </c>
      <c r="B48" s="4" t="s">
        <v>56</v>
      </c>
      <c r="C48" s="14">
        <v>656479407</v>
      </c>
      <c r="D48" s="14">
        <v>655835</v>
      </c>
      <c r="E48" s="14">
        <v>657135242</v>
      </c>
      <c r="F48" s="14">
        <v>131951714</v>
      </c>
      <c r="G48" s="14">
        <v>131951714</v>
      </c>
      <c r="H48" s="14">
        <v>525183528</v>
      </c>
    </row>
    <row r="49" spans="1:8" x14ac:dyDescent="0.2">
      <c r="A49" s="4" t="s">
        <v>15</v>
      </c>
      <c r="B49" s="4" t="s">
        <v>57</v>
      </c>
      <c r="C49" s="14">
        <v>205144476</v>
      </c>
      <c r="D49" s="14">
        <v>-14158</v>
      </c>
      <c r="E49" s="14">
        <v>205130318</v>
      </c>
      <c r="F49" s="14">
        <v>52294863</v>
      </c>
      <c r="G49" s="14">
        <v>52294863</v>
      </c>
      <c r="H49" s="14">
        <v>152835455</v>
      </c>
    </row>
    <row r="50" spans="1:8" x14ac:dyDescent="0.2">
      <c r="A50" s="4" t="s">
        <v>15</v>
      </c>
      <c r="B50" s="4" t="s">
        <v>58</v>
      </c>
      <c r="C50" s="14">
        <v>30212684</v>
      </c>
      <c r="D50" s="14">
        <v>-2410147</v>
      </c>
      <c r="E50" s="14">
        <v>27802537</v>
      </c>
      <c r="F50" s="14">
        <v>5143022</v>
      </c>
      <c r="G50" s="14">
        <v>5143022</v>
      </c>
      <c r="H50" s="14">
        <v>22659515</v>
      </c>
    </row>
    <row r="51" spans="1:8" x14ac:dyDescent="0.2">
      <c r="A51" s="4" t="s">
        <v>15</v>
      </c>
      <c r="B51" s="4" t="s">
        <v>59</v>
      </c>
      <c r="C51" s="14">
        <v>482252863</v>
      </c>
      <c r="D51" s="14">
        <v>10125006</v>
      </c>
      <c r="E51" s="14">
        <v>492377869</v>
      </c>
      <c r="F51" s="14">
        <v>105477751</v>
      </c>
      <c r="G51" s="14">
        <v>105477751</v>
      </c>
      <c r="H51" s="14">
        <v>386900118</v>
      </c>
    </row>
    <row r="52" spans="1:8" x14ac:dyDescent="0.2">
      <c r="A52" s="4" t="s">
        <v>15</v>
      </c>
      <c r="B52" s="4" t="s">
        <v>142</v>
      </c>
      <c r="C52" s="14">
        <v>127586218</v>
      </c>
      <c r="D52" s="14">
        <v>1073491</v>
      </c>
      <c r="E52" s="14">
        <v>128659709</v>
      </c>
      <c r="F52" s="14">
        <v>27870356</v>
      </c>
      <c r="G52" s="14">
        <v>27870356</v>
      </c>
      <c r="H52" s="14">
        <v>100789353</v>
      </c>
    </row>
    <row r="53" spans="1:8" x14ac:dyDescent="0.2">
      <c r="A53" s="4" t="s">
        <v>15</v>
      </c>
      <c r="B53" s="4" t="s">
        <v>81</v>
      </c>
      <c r="C53" s="14">
        <v>533209801</v>
      </c>
      <c r="D53" s="14">
        <v>-32049859.16</v>
      </c>
      <c r="E53" s="14">
        <v>501159941.83999997</v>
      </c>
      <c r="F53" s="14">
        <v>101252587.84</v>
      </c>
      <c r="G53" s="14">
        <v>101252587.84</v>
      </c>
      <c r="H53" s="14">
        <v>399907354</v>
      </c>
    </row>
    <row r="54" spans="1:8" x14ac:dyDescent="0.2">
      <c r="A54" s="4" t="s">
        <v>15</v>
      </c>
      <c r="B54" s="4" t="s">
        <v>60</v>
      </c>
      <c r="C54" s="14">
        <v>39878968</v>
      </c>
      <c r="D54" s="14">
        <v>-1041732</v>
      </c>
      <c r="E54" s="14">
        <v>38837236</v>
      </c>
      <c r="F54" s="14">
        <v>8928000</v>
      </c>
      <c r="G54" s="14">
        <v>8928000</v>
      </c>
      <c r="H54" s="14">
        <v>29909236</v>
      </c>
    </row>
    <row r="55" spans="1:8" x14ac:dyDescent="0.2">
      <c r="A55" s="4" t="s">
        <v>15</v>
      </c>
      <c r="B55" s="4" t="s">
        <v>160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</row>
    <row r="56" spans="1:8" x14ac:dyDescent="0.2">
      <c r="A56" s="4" t="s">
        <v>15</v>
      </c>
      <c r="B56" s="4" t="s">
        <v>143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</row>
    <row r="57" spans="1:8" x14ac:dyDescent="0.2">
      <c r="A57" s="4" t="s">
        <v>15</v>
      </c>
      <c r="B57" s="4" t="s">
        <v>61</v>
      </c>
      <c r="C57" s="14">
        <v>18397586</v>
      </c>
      <c r="D57" s="14">
        <v>-4599393</v>
      </c>
      <c r="E57" s="14">
        <v>13798193</v>
      </c>
      <c r="F57" s="13">
        <v>0</v>
      </c>
      <c r="G57" s="13">
        <v>0</v>
      </c>
      <c r="H57" s="14">
        <v>13798193</v>
      </c>
    </row>
    <row r="58" spans="1:8" x14ac:dyDescent="0.2">
      <c r="A58" s="4" t="s">
        <v>15</v>
      </c>
      <c r="B58" s="4" t="s">
        <v>62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</row>
    <row r="59" spans="1:8" x14ac:dyDescent="0.2">
      <c r="A59" s="4" t="s">
        <v>15</v>
      </c>
      <c r="B59" s="4" t="s">
        <v>63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</row>
    <row r="60" spans="1:8" x14ac:dyDescent="0.2">
      <c r="A60" s="4" t="s">
        <v>15</v>
      </c>
      <c r="B60" s="4" t="s">
        <v>64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</row>
    <row r="61" spans="1:8" x14ac:dyDescent="0.2">
      <c r="A61" s="4" t="s">
        <v>15</v>
      </c>
      <c r="B61" s="4" t="s">
        <v>161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</row>
    <row r="62" spans="1:8" x14ac:dyDescent="0.2">
      <c r="A62" s="4" t="s">
        <v>15</v>
      </c>
      <c r="B62" s="4" t="s">
        <v>144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</row>
    <row r="63" spans="1:8" x14ac:dyDescent="0.2">
      <c r="A63" s="4" t="s">
        <v>15</v>
      </c>
      <c r="B63" s="4" t="s">
        <v>65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</row>
    <row r="64" spans="1:8" x14ac:dyDescent="0.2">
      <c r="A64" s="4" t="s">
        <v>15</v>
      </c>
      <c r="B64" s="4" t="s">
        <v>66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</row>
    <row r="65" spans="1:8" x14ac:dyDescent="0.2">
      <c r="A65" s="4" t="s">
        <v>15</v>
      </c>
      <c r="B65" s="4" t="s">
        <v>145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</row>
    <row r="66" spans="1:8" x14ac:dyDescent="0.2">
      <c r="A66" s="4" t="s">
        <v>15</v>
      </c>
      <c r="B66" s="4" t="s">
        <v>67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</row>
    <row r="67" spans="1:8" x14ac:dyDescent="0.2">
      <c r="A67" s="4" t="s">
        <v>15</v>
      </c>
      <c r="B67" s="4" t="s">
        <v>146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</row>
    <row r="68" spans="1:8" x14ac:dyDescent="0.2">
      <c r="A68" s="4" t="s">
        <v>15</v>
      </c>
      <c r="B68" s="4" t="s">
        <v>68</v>
      </c>
      <c r="C68" s="14">
        <v>105618000</v>
      </c>
      <c r="D68" s="13">
        <v>0</v>
      </c>
      <c r="E68" s="14">
        <v>105618000</v>
      </c>
      <c r="F68" s="14">
        <v>35000000</v>
      </c>
      <c r="G68" s="14">
        <v>23288800</v>
      </c>
      <c r="H68" s="14">
        <v>70618000</v>
      </c>
    </row>
    <row r="69" spans="1:8" x14ac:dyDescent="0.2">
      <c r="A69" s="4" t="s">
        <v>15</v>
      </c>
      <c r="B69" s="4" t="s">
        <v>69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</row>
    <row r="70" spans="1:8" x14ac:dyDescent="0.2">
      <c r="A70" s="4" t="s">
        <v>15</v>
      </c>
      <c r="B70" s="4" t="s">
        <v>70</v>
      </c>
      <c r="C70" s="14">
        <v>4301807</v>
      </c>
      <c r="D70" s="14">
        <v>-287650</v>
      </c>
      <c r="E70" s="14">
        <v>4014157</v>
      </c>
      <c r="F70" s="14">
        <v>787796</v>
      </c>
      <c r="G70" s="14">
        <v>787796</v>
      </c>
      <c r="H70" s="14">
        <v>3226361</v>
      </c>
    </row>
    <row r="71" spans="1:8" x14ac:dyDescent="0.2">
      <c r="A71" s="4" t="s">
        <v>15</v>
      </c>
      <c r="B71" s="4" t="s">
        <v>71</v>
      </c>
      <c r="C71" s="14">
        <v>4037807</v>
      </c>
      <c r="D71" s="14">
        <v>-283404</v>
      </c>
      <c r="E71" s="14">
        <v>3754403</v>
      </c>
      <c r="F71" s="14">
        <v>726042</v>
      </c>
      <c r="G71" s="14">
        <v>726042</v>
      </c>
      <c r="H71" s="14">
        <v>3028361</v>
      </c>
    </row>
    <row r="72" spans="1:8" x14ac:dyDescent="0.2">
      <c r="A72" s="4" t="s">
        <v>15</v>
      </c>
      <c r="B72" s="4" t="s">
        <v>72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</row>
    <row r="73" spans="1:8" x14ac:dyDescent="0.2">
      <c r="A73" s="4" t="s">
        <v>15</v>
      </c>
      <c r="B73" s="4" t="s">
        <v>73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</row>
    <row r="74" spans="1:8" x14ac:dyDescent="0.2">
      <c r="A74" s="4" t="s">
        <v>15</v>
      </c>
      <c r="B74" s="4" t="s">
        <v>74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</row>
    <row r="75" spans="1:8" x14ac:dyDescent="0.2">
      <c r="A75" s="4" t="s">
        <v>15</v>
      </c>
      <c r="B75" s="4" t="s">
        <v>147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</row>
    <row r="76" spans="1:8" x14ac:dyDescent="0.2">
      <c r="A76" s="4" t="s">
        <v>15</v>
      </c>
      <c r="B76" s="4" t="s">
        <v>162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</row>
    <row r="77" spans="1:8" x14ac:dyDescent="0.2">
      <c r="A77" s="4" t="s">
        <v>15</v>
      </c>
      <c r="B77" s="4" t="s">
        <v>163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</row>
    <row r="78" spans="1:8" x14ac:dyDescent="0.2">
      <c r="A78" s="4" t="s">
        <v>15</v>
      </c>
      <c r="B78" s="4" t="s">
        <v>75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</row>
    <row r="79" spans="1:8" x14ac:dyDescent="0.2">
      <c r="A79" s="4" t="s">
        <v>15</v>
      </c>
      <c r="B79" s="4" t="s">
        <v>76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</row>
    <row r="80" spans="1:8" x14ac:dyDescent="0.2">
      <c r="A80" s="4" t="s">
        <v>15</v>
      </c>
      <c r="B80" s="4" t="s">
        <v>77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</row>
    <row r="81" spans="1:8" x14ac:dyDescent="0.2">
      <c r="A81" s="4" t="s">
        <v>15</v>
      </c>
      <c r="B81" s="4" t="s">
        <v>148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</row>
    <row r="82" spans="1:8" x14ac:dyDescent="0.2">
      <c r="A82" s="4" t="s">
        <v>15</v>
      </c>
      <c r="B82" s="4" t="s">
        <v>149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</row>
    <row r="83" spans="1:8" x14ac:dyDescent="0.2">
      <c r="A83" s="4" t="s">
        <v>15</v>
      </c>
      <c r="B83" s="4" t="s">
        <v>78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</row>
    <row r="84" spans="1:8" x14ac:dyDescent="0.2">
      <c r="A84" s="4" t="s">
        <v>15</v>
      </c>
      <c r="B84" s="4" t="s">
        <v>150</v>
      </c>
      <c r="C84" s="13">
        <v>0</v>
      </c>
      <c r="D84" s="14">
        <v>32145902.760000002</v>
      </c>
      <c r="E84" s="14">
        <v>32145902.760000002</v>
      </c>
      <c r="F84" s="14">
        <v>32145902.760000002</v>
      </c>
      <c r="G84" s="14">
        <v>32145902.760000002</v>
      </c>
      <c r="H84" s="13">
        <v>0</v>
      </c>
    </row>
    <row r="85" spans="1:8" x14ac:dyDescent="0.2">
      <c r="A85" s="4" t="s">
        <v>15</v>
      </c>
      <c r="B85" s="4" t="s">
        <v>151</v>
      </c>
      <c r="C85" s="14">
        <v>4015888</v>
      </c>
      <c r="D85" s="14">
        <v>-310301</v>
      </c>
      <c r="E85" s="14">
        <v>3705587</v>
      </c>
      <c r="F85" s="14">
        <v>693670</v>
      </c>
      <c r="G85" s="14">
        <v>693670</v>
      </c>
      <c r="H85" s="14">
        <v>3011917</v>
      </c>
    </row>
    <row r="86" spans="1:8" x14ac:dyDescent="0.2">
      <c r="A86" s="4" t="s">
        <v>15</v>
      </c>
      <c r="B86" s="4" t="s">
        <v>152</v>
      </c>
      <c r="C86" s="13">
        <v>0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</row>
    <row r="87" spans="1:8" x14ac:dyDescent="0.2">
      <c r="A87" s="4" t="s">
        <v>15</v>
      </c>
      <c r="B87" s="4" t="s">
        <v>153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</row>
    <row r="88" spans="1:8" x14ac:dyDescent="0.2">
      <c r="A88" s="4" t="s">
        <v>15</v>
      </c>
      <c r="B88" s="4" t="s">
        <v>154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</row>
    <row r="89" spans="1:8" x14ac:dyDescent="0.2">
      <c r="A89" s="4" t="s">
        <v>15</v>
      </c>
      <c r="B89" s="4" t="s">
        <v>82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</row>
    <row r="90" spans="1:8" x14ac:dyDescent="0.2">
      <c r="A90" s="4" t="s">
        <v>15</v>
      </c>
      <c r="B90" s="4" t="s">
        <v>155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</row>
    <row r="91" spans="1:8" x14ac:dyDescent="0.2">
      <c r="A91" s="4" t="s">
        <v>15</v>
      </c>
      <c r="B91" s="4" t="s">
        <v>156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</row>
    <row r="92" spans="1:8" x14ac:dyDescent="0.2">
      <c r="A92" s="4" t="s">
        <v>15</v>
      </c>
      <c r="B92" s="4" t="s">
        <v>91</v>
      </c>
      <c r="C92" s="13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showGridLines="0" workbookViewId="0">
      <selection activeCell="B58" sqref="B58"/>
    </sheetView>
  </sheetViews>
  <sheetFormatPr baseColWidth="10" defaultColWidth="8.85546875" defaultRowHeight="12.75" x14ac:dyDescent="0.2"/>
  <cols>
    <col min="1" max="1" width="45.85546875" bestFit="1" customWidth="1"/>
    <col min="2" max="2" width="16.42578125" bestFit="1" customWidth="1"/>
    <col min="3" max="3" width="27.42578125" bestFit="1" customWidth="1"/>
    <col min="4" max="6" width="16.5703125" bestFit="1" customWidth="1"/>
    <col min="7" max="7" width="17" bestFit="1" customWidth="1"/>
    <col min="8" max="8" width="16" bestFit="1" customWidth="1"/>
  </cols>
  <sheetData>
    <row r="1" spans="1:7" x14ac:dyDescent="0.2">
      <c r="A1" s="7" t="s">
        <v>18</v>
      </c>
      <c r="B1" s="4" t="s">
        <v>83</v>
      </c>
      <c r="C1" s="4" t="s">
        <v>19</v>
      </c>
      <c r="D1" s="4" t="s">
        <v>6</v>
      </c>
      <c r="E1" s="4" t="s">
        <v>3</v>
      </c>
      <c r="F1" s="4" t="s">
        <v>4</v>
      </c>
      <c r="G1" s="4" t="s">
        <v>79</v>
      </c>
    </row>
    <row r="2" spans="1:7" x14ac:dyDescent="0.2">
      <c r="A2" s="4" t="s">
        <v>93</v>
      </c>
      <c r="B2" s="14">
        <v>36374389276</v>
      </c>
      <c r="C2" s="14">
        <v>-1271272072.02</v>
      </c>
      <c r="D2" s="14">
        <v>35103117203.980003</v>
      </c>
      <c r="E2" s="14">
        <v>7429345514.9799995</v>
      </c>
      <c r="F2" s="14">
        <v>6586410038.96</v>
      </c>
      <c r="G2" s="14">
        <v>27673771689</v>
      </c>
    </row>
    <row r="3" spans="1:7" x14ac:dyDescent="0.2">
      <c r="A3" s="4" t="s">
        <v>92</v>
      </c>
      <c r="B3" s="14">
        <v>39242155968</v>
      </c>
      <c r="C3" s="14">
        <v>802505320.05999994</v>
      </c>
      <c r="D3" s="14">
        <v>40044661288.059998</v>
      </c>
      <c r="E3" s="14">
        <v>9815988688.0499992</v>
      </c>
      <c r="F3" s="14">
        <v>9565359533.8899994</v>
      </c>
      <c r="G3" s="14">
        <v>30228672600.009998</v>
      </c>
    </row>
    <row r="4" spans="1:7" x14ac:dyDescent="0.2">
      <c r="A4" s="5" t="s">
        <v>16</v>
      </c>
      <c r="B4" s="6">
        <v>75616545244</v>
      </c>
      <c r="C4" s="6">
        <v>-468766751.95999998</v>
      </c>
      <c r="D4" s="6">
        <v>75147778492.039993</v>
      </c>
      <c r="E4" s="6">
        <v>17245334203.029999</v>
      </c>
      <c r="F4" s="6">
        <v>16151769572.85</v>
      </c>
      <c r="G4" s="6">
        <v>57902444289.010002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ColWidth="11.42578125" defaultRowHeight="12.75" x14ac:dyDescent="0.2"/>
  <cols>
    <col min="1" max="1" width="11.42578125" customWidth="1"/>
  </cols>
  <sheetData>
    <row r="1" spans="1:1" x14ac:dyDescent="0.2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P H p Z J y e E g q z K j 1 e Z u U / + t e 3 x b R K Z 3 l 6 e l H n T d W k J 2 X W F O f p 8 W x R L I u m r b O 2 u M w e 3 / V h P H 7 2 6 s s X b 0 5 f P P 3 9 t e P f / + z F s y + P H u z v 7 I z v j e / T v 3 s 7 B / u P 7 8 a b P X 7 z + z 8 9 f n P 8 8 t W X P 3 n 2 9 P Q V I f 3 6 1 e / / + v f u f P j i + I v T o 6 c v f 3 8 a C P 9 K Q / u J r 0 5 f v 6 H R n H 1 B f 7 3 6 v X / / 3 / v 5 6 9 + f / z j 7 8 s l 3 X n x x t P P s K + r r 9 / + p 0 z d n 1 P T N 8 e O 7 + g U 3 e P N 7 v 0 n v H j 1 + / d U X x 0 + e n x 7 9 3 o / v m l 8 f n 7 3 + / V + / e f X V y Z u v X p 2 i z f H v f f b 6 6 P d 5 f J d / P n 7 5 5 e u z N 0 c 7 N C F E e / 7 9 8 c m 3 j 3 / y + e 9 / K h D l D w X P f + C X F 1 8 + P f 3 9 p X / + / K s v v u L P X z 4 / / c l T b U E I v D 7 6 i g Y o v z G a L 1 + 9 f v H m a E 9 w l z 8 e E 3 J v f v / n P / m c k C C s z R + P v / 3 q 9 / n 9 j 0 / e n P 0 k I / 3 t s 1 P p S o m N X 4 m k p 2 + + B O 7 8 0 C z K B 4 9 f / / 5 v f p + X R 7 8 X Q e N f 6 G / q L U J A + f w x 6 P z q i P / G L / T 3 6 f M 3 X 5 0 9 3 W W K 6 h 9 7 j I U A / P b j u / o b P i E Y + p 2 C 0 d / w i Q f I / i W Q f E o 9 P T 1 7 6 g 1 D P 3 h 8 8 i X h + + L V k X x q / s L H b 4 7 P X r z + / X + v 3 + c Z 3 v / 8 7 P W b l x A d + Q V / H 7 9 5 8 + p M 6 C U k / P 1 f n z 4 / P Q F 7 e 5 8 B 4 p n 5 D O T m W W U m s C R / 9 v z 4 c 4 i b + 8 P M g P n G / 1 O n x H z l / f W Y / n 0 j s D H 9 3 l / y z W v 9 a 0 e / M 3 + b b 4 n Y w E n / I v L y O J 6 f H j 8 j p F + / B E z v L / v N y b d 5 D l 9 + e Q L I / P O x z A J R 9 d 6 L g 6 c H 9 3 / y x f 3 f 5 + D z 3 + f + y c O f 3 D + 7 9 9 2 d B 4 / v a g v 0 9 v n e U Y p n J 0 1 3 7 6 W C O X 3 2 + M 2 3 v / N G E f p 8 H 7 + 8 4 f l 8 j V + / O P 6 9 5 S / 0 6 f 5 4 / M X Z C + 9 z + w d I / 9 p M A Y 3 z 9 L V S / z W w Z N L j t 8 e v i d L c 0 + / 9 5 v W 3 n z 2 H j J t f 8 d k X T + 1 n / C s + e / 6 5 / Y x / J W V E M n V y + v r 1 7 / 8 F z T X T x j C G / e S L 0 y + e n L 7 q t i M s X h H d G b e n J D 1 n z 3 9 / e i d g K z Q h 1 h J m d H + Q r v b V 2 S b d d v b 0 G f H k B 2 k 2 1 k K q 0 3 Z 3 b t B p R 9 8 / + x 5 J l v 3 z / R U c f v t / i 2 I z 1 P v 5 q N b A F 7 3 P f q 4 V n V F m 3 6 S i + / G v o e i + 3 H v z E 3 t f 3 v + p B 0 / f v D 7 + d O f 4 4 X e / / f m 9 1 1 8 O K b o f q b m f T T X 3 + v c / e f O K p P X k + f H r 4 6 d f f G P K b u f h z 4 Y D h 9 + c S t v / u d N v P b L 9 f N R y 3 m f / f 9 J p H + 6 8 7 Z + + / P T e 5 7 t n P Z 2 2 Z 3 T a v f 8 3 6 b T f J 6 L T f p / 3 0 m m g W e e T / 5 f q u M 9 P v / z m d N z P S p C K 3 / 5 f p + O Y b D / S c T / S c R 0 d 9 + C r g 0 E d t / 8 j H f f D 1 3 G v T 0 9 e n b 7 5 I B U X y c b t 3 R i 5 P n z 4 8 H u j 9 P s 7 + O d 1 s U w p r 3 m x z O o P j G f j C b v / F + h E Q + a f j y r x / 5 X B 7 e 7 / e 5 X k 6 e d f D D q C u 4 L b / 0 u U 5 O 8 d U Z K / 9 / 8 P l S R N 9 e n J y Q c p S d Z W t 1 W P 9 g 8 j r L f R f f j t / 1 U 6 z 1 D t 5 6 P O 8 z 7 7 u d J w R o v 9 v 1 D D f X 5 6 / / W g G 3 j / R x r u h 6 / h T l + 8 o f z 7 6 T e 3 e L F z 7 2 d P x / 2 / S M c 5 u v 1 I y / 1 I y 3 W 0 3 O / 1 7 Z N B L f f p j 7 T c D 0 3 L n f z + x 6 9 O j 0 l a n 5 2 9 O H 5 + 9 s 0 p u d 0 f Q k L v 5 2 5 R t k + 2 H + m 4 / 9 / o u A 9 c i P 1 q / / c 5 / v b n n 9 7 f 3 3 n 6 Z G g h d v f / V Q m 9 D 9 d x T J n / t + g 0 6 4 E 8 / / L k G 9 V p O / s / + z r t / w W O m y X b j 3 T a / 2 9 0 2 j f l t / 3 E 6 + 8 O + m 0 P / v + l 0 / 5 f 7 b d Z Y f 3 i q x d n J 2 c v v z k d d / / n h Y 6 z Z P u R j v u R j u v o u N 9 7 / / N B H X f w I x 3 3 w 9 F x 0 d W f N w 9 f b 1 J 0 r G U 8 / Y a B B 3 / L m u z v 3 V u T v S l W P f r + 2 c / G 6 i u j f p P 2 A 7 r e X x s 0 I Y M z U m J 1 k p W U m 1 S a / h a o M v 3 t Z 1 u F Y Y z B 3 + + p 0 L 7 u M i r Y v / O J p / J 2 B l X e z r D K s 2 b o h 6 H y / L + c m s P P T Q p O x C g e m K a 7 6 d 7 / i 1 S c / g p 1 p r 9 C i + H X / y / E n 6 9 O P y e A 3 5 x r 9 u n P v m v 2 c 5 d S 6 1 H t R 5 7 Z j z y z U H F 9 + 9 7 n O 4 O e 2 c P / F 6 m t / 1 9 7 Z r 6 s v v 7 q y e v T k 1 f f n I p 7 8 L O v 4 v 5 f E H 1 a s v 1 I x / 1 I x 3 V 0 3 M N X v 9 e Q j s O a 2 g 0 6 j p X C j 3 T c N 6 n j v n r x 6 v T 1 y 2 9 O x R 3 8 v F B x h m o / 0 n A / 0 n A d D f f 5 v f 1 B D f f / p u D z / y 8 a 7 i 7 / S 5 0 A u 1 f 8 O f V y 6 q m 7 m 5 N t r J C O v H X u Z 7 / X v Z 8 8 u P d T X z y l p c L P v 9 T k m L Y j Y h w d r + p q k s 0 q / Q Y f x f J t 3 z 5 7 + v T 0 h R K B 5 + b o G U 2 d + f 3 x y + N X p 5 I o e / r q 7 P n z 1 2 + I 3 Y 9 O a U j u r 8 f f P n 7 9 9 P T Z 8 V f P 3 z z 9 8 u Q r 4 Y + X L 4 6 / Y C o + O X 5 9 + h S E e / P 8 y 8 + / D D 6 x W t V + c v L l F y / P n o a v q X q + 2 y H d N 0 f J p 2 + + 2 v / J N 1 / 9 P j / 1 9 D v 7 v 9 f r 9 6 T k X o e S R 7 8 P G I F / 2 0 j R T V O p L X y K P 9 9 E c c 5 Q h p / 8 f 2 s G n n 2 + t / / p T z x 7 + H v t 3 9 v b P x m e g f T z V y + j s 3 D v R 7 P w D c y C I 8 C X r w 8 2 z M K 3 i 6 a N T s P + b a b h 9 Y + m 4 b b T 8 J P 3 N q i j 9 G V e p y / r v F m v o p P h 1 p H f T y b + f 6 3 r H X G / 2 H 1 2 g 6 a x B I 6 S 1 + W C v x F e 5 6 n + e c z r X z z 4 i e / e g t e H d Y 9 L X P 1 o P r 7 + f D h D f P A s N h + L V V l k 0 6 J a 0 l R c p 6 / y 2 X o q f 0 X n x E X a X 8 v N / P 8 5 r Y n Z H t 5 / + e 2 f f P L F 6 0 9 P + 7 T + o p o V 5 8 V 0 y P F 8 + G G 0 / f + X W o c L / / z N / Z 9 4 8 Z Q y L v f 6 t H z Z t l V q l c k s L 9 N V X h c V F A s b 0 H X e t F m Z b j 1 / + u z O 1 s u s z h z x 7 8 S o v 7 v z D W k b n w F + P m u b 0 1 e f v 6 8 E I B l 7 8 x z c L A k / b 2 j 8 / N 5 O n 8 Z P 8 8 t 8 e T F E 4 m 5 0 + 5 5 K 5 u c N a V + d / l 4 R p Z M N 0 r U b r / 6 I r n G 6 / t 4 / s d + n 6 + v 1 5 P S n 8 3 p a D B C 3 G 4 X + / 4 C 4 d / l f y m X L c g n / 4 q V 4 H 5 x + d / 9 k 5 / f 6 9 K d + r 5 / 4 y e 9 + 5 / l P H X / 6 + d 4 r l + J 9 e v r 6 5 N X Z y z A z j p H o b 5 x t B 0 F g O f X X x 6 e / 9 8 n x k 9 e v J J X r / g h W a G i Z 4 e z p M 8 q w u 9 k E 1 c 5 O Z A w G 0 9 u h / P D V g x 8 C y q / N C j A t / 5 6 + 2 Y z 3 X f 7 3 2 f G J D I F / u T 3 V z + y M e y s V b 0 5 f Q S i Q g O V f A f 3 N l 6 / 0 I / 1 D P + R B 7 Z h P Z Y i U f f 7 y 5 Z v n Z y 9 O 8 Q r S / e 6 D x 6 / P P n 8 B x 4 5 / P q a P j 0 5 / 4 v F d / H z 8 / M v v H p 0 9 v o s f J B W f 8 4 o B / U H s p h / j N / 5 G O Z A + M i s c 5 t f H r 7 9 9 9 o w Y + 7 v 4 H k 3 5 U 0 5 8 6 + / S w o P / B l l 5 7 U F + 5 x f 5 V z T 5 7 j E t r I h 8 n n 7 7 j c D V Z T C 3 G C O p d b M y Q 7 / a 1 7 2 l M n + F Z i e 6 Y M N i 7 h Z r d s K l G / n d L Q X y 0 h 1 P 3 v P T V 2 Z N Y 4 c X Y M y f w i n v w R 4 B h / + / j j 1 + P M 4 e P / 6 z z h 6 v i 2 W a N c X F M q v / v 8 8 o P 2 R G 2 f s 5 Y B R u H 2 O V n Z 9 1 V t n 5 E Y O 8 J 4 P c + z l g k I c P H 8 Y Z x H z x s 8 k i p o / / P z P J X f 7 3 + M 0 r 4 R f + J e b k n D w / f v 3 5 6 Z f O y 1 E G O f q p L 7 5 6 c X Z y 9 p I 6 0 E / k q z e C k E 0 y 7 X R D 7 N / b h d i A y W h j j d 3 9 8 Z g G + O b 3 V w i E q f t L v n n d + c 7 8 b b 4 l 9 g M K + t f T s 1 f 4 S 1 g d v 9 2 1 A / 6 a I 3 / + 5 Q m t L D 3 9 e T h y C n X I W z / 9 + T j 0 V 6 e f k 3 j + / 3 b g 3 W D G j h v K 5 v + 3 o 6 b 3 T k 9 O + q P e e f n V 7 / 9 t R N I / 7 0 b + U 8 e f v / r q 5 f H / f y X 8 9 V d P w O s / H + d 8 c O j / v 5 / 0 r 1 6 8 O n 3 9 M j J w S 5 K f d w N X f f / z b d x G 7 / 1 / d 9 x 3 + d 8 T u P P 4 j H + R d r t H G 9 b h T R N t u 8 f D j D 6 m 7 d 7 R 4 x d f f f H 7 v y Z n l 2 M 7 9 w d / / p I I C R L Y 3 x + f f v G S E t t n H B 6 9 5 I g D v 5 1 8 9 c V X / A s 5 E p 8 j e q T Y i n 9 7 / I K k 7 5 U d t J B j 9 x u j 3 e + F 0 P f x X f z Q h O y N J K P V 1 I N 7 P / X F 0 + M v d p + d / H + G Z A c / h x R z T L a 3 / / 8 d i t 3 / O a S Y 5 b H n X 7 4 + + F C K A Q d D G t Y X 3 w B x P v 1 / B X F + 8 t 7 r / z c S 5 8 H P I X G c r P G a 5 o c R 5 4 c m a 7 s / l / z k S H b 6 6 v P / 7 5 D s 3 s 8 h y Z w I n n 3 + 5 Y e S 7 G d D B H 8 O i f P 0 z V f 7 z 9 / c / 4 k X T 8 n l u / f / R u L s 7 v 3 c U c e T t l e n v 9 e H U u e H J 2 3 / r / A G v n j w E x / s p P 9 s M N T D n 1 v i P L z / 8 t s / + e S L 1 5 + e / r + R O L u 7 P 3 f U g S 7 6 y T d f / T 4 / 9 f Q 7 + 7 / X / y t 9 p f 2 f O + J 4 q u j 5 P T v g r 0 u c H 5 4 q Y p L 9 7 J H s L v / 7 9 N X Z c 8 b p 5 a u X b 8 5 O X w s p X 7 7 6 8 i U t F P L f e F k f x O M A 8 p P H z 7 9 i L r n b b b z h 5 b 3 d D 3 l 5 7 0 N e v v c B L 9 / 7 k D H v f 9 D L H 0 K w f Z 9 g z G r y 2 / s B 8 Q n 3 N Y H s 7 n w A D X Z 3 P o A G u z s B D X a / H v Y f w D u 7 O / s + A v t f D 4 H 7 H 4 L A p x / y 8 o N w 9 u + 9 O H h 6 c P 8 n X 9 z / f Q 4 + / 3 3 u 7 5 + + / P T e 6 b 2 f + r 2 + 3 q g O f N j 3 v h 6 M h w F + X w v G b i g m X w / G h 7 D I 7 j f A I n s f I m E f o p b 3 A t l G X v y 9 s d / f + X A Y 9 7 8 B G A + / G R g + M Y 8 + H e + l 6 U m Z N c V 5 M c 2 m x T / 6 t y 7 T 4 9 m i W B Z N W 2 d t c Z l 9 v U 4 6 q j 0 m l 2 8 e v v 5 a s A N W + p p E C D j q 6 8 D Y x f 8 3 j f H h v Y e f f + f h 6 X d f f j 3 Y t 6 D f 1 9 J r g B 1 Y z J / 6 y V f P f / 8 v X u 5 8 D d M D W I F q + K l n X / z + B t z v / x M 7 e w + + H k z f m h w d P / 3 J L 5 5 T u 5 / 6 e r B 8 4 w J Y Z z 9 5 d v r 7 v D r + e s A C Y 7 N 7 / + 7 O 7 t 2 9 n d 2 H X w 9 Y Y F 0 c s H T 3 0 0 f 3 7 z / 6 u l A D e / O z I d y 7 H R e 7 i / q n j 3 a + 3 r T v B u L 0 g V P V s Z l 7 d 3 f u K 4 p E 2 g e P 9 r 6 G N Q f U j q + 5 O y a Y B + M x d c e / D Q O 9 a 0 O X n z z W p W D + 5 S d f H N M a 7 + m L N 2 d P j 5 / S 6 / g T T S h G E m e Q f 3 v 8 k y + P X 7 2 m U A j K R H 9 9 / P r s 8 x d H Z 4 / v 8 s / H X 7 5 8 c 3 T 6 E 4 / v 4 u f j 5 1 9 + 9 + j z 0 y 9 o f Q u / 4 c / f / / T 3 f u M + 4 r 9 o p f j z b 8 O Y 4 i c + 4 a j v y + + + 8 V v i D / 3 w 9 3 9 O i 8 k I F r w / + d 0 3 8 q r + y p / v Y P X Z / f n 4 2 6 9 + H 9 O K f 7 O N 3 F + P f 1 J b / K T 5 B H r e / v H 4 2 6 f P X / 7 + x z 9 5 f M a R 4 B e v P / / 9 X 3 D g a B f T v / j 9 j 1 + d E r e Y F X S M 8 + Q L D j X v W n p 3 C P + T p 7 / / T 5 7 9 / l 8 + + f 1 p o i g q f v 3 7 P z t 7 8 Y 3 O w s 6 9 7 S + O X 3 X m w f v w x p n w 2 v 5 / Z y 5 e f v X 7 P 3 n 6 O f H 0 1 5 y N 0 + + c v j o 5 O z n 7 8 p u e D p j 9 Y C r 0 g 5 u m w f 1 m q P X / S s L / F B P u 5 Z v 3 J P v x K 8 P / N x P 7 b C O x n 7 z x e X 9 3 + / T F a Z f 3 3 Y e O 6 J b L + Q 9 L / + B j a W 2 k w k G 5 p V Q E s N 6 Y j v 2 X f s h z 9 T W F Z O e M d N T r E 5 q v 9 5 8 r w K X Z U W b W H 4 b R / z / P / D u W L h v J e Z f / / f b x i 6 f P 2 Y Q D B / n j 8 e s 3 x 2 / o x x v K j P 7 + P / H V 6 a v f B w h 6 f z 0 + e / H y q z d f f P n 0 F M v q 7 g 9 J Z T 4 / e 8 3 Y n 3 z 1 6 v f 6 K f z y + t V T w N u j Y G N 7 Z 3 9 7 j 1 w z / e g x o X n 2 k 9 z m q 5 e Q u 9 e / / x f 0 z / H n p x b K 6 6 + + 4 K z p 7 / / q y + + + R u I 2 / M B 9 f / L l 8 6 + + e P E a 8 9 / 7 7 P F X R N 7 f / / j k z R m p V r w H y P 5 n 2 h A f v / j 9 T 7 5 N v P L 7 f / n C d t n 9 y G 9 D b 7 7 m N H P n I 2 r z + s 2 r r 0 7 s S 9 w m / M h v w y / t B m 0 E z u t v 0 + w 9 / Z L y 0 e Q d g T 5 v j p k u n Y + P l V z h x 0 R l a Q 2 Y u 7 + / 4 Z D h M D R s K O / t 6 Z 8 e o N d n T 3 / / s x d P T 3 9 v J n f 3 M 9 O K E v L 4 8 N n Z 7 4 3 R 9 z 8 0 4 N 2 b p p n / m W k V g R Z 8 + B i D x S y 8 + F x W R U 6 / a + f 6 7 A U 5 p G d P + d f X L 7 5 8 Q 8 n 2 N 7 8 P C + E x E e n 3 o f l 4 d Y b o 1 / 8 T f T C T 3 n 1 1 S n z / m l Q l c e h X z + n n F 8 e / 9 + / P W M g v / P f v Y / 7 + f f g N a U i u 7 7 N n 6 O f V T z C b i / x E w k M V L P 5 B x v / 0 u 7 Y 1 / / X 7 v 1 F N d P b i G U 3 u k y B c t Z 8 9 / v z 0 x V c v z t h R H w z C b Z v H t K b w n O T s i 7 M 3 6 b u m e L Q s y s 8 + a u t 1 / h E 6 Y g E 6 + 5 J 1 k / 3 9 8 W v o j r P j J 8 9 P T 7 5 8 8 e b 4 7 M U p 6 R D 7 6 + 8 v C i Q C 7 c 3 v T e 7 M d 0 5 P 3 u D 9 3 5 + D g 9 e R Z n e j 8 O + + e v 3 q 9 3 / 9 e z M z E 0 F / 8 u w p P o 1 + S I b g 9 O j p y 9 8 f Q o t f H 9 u p e 3 r 2 h Z i Q 3 / s 5 1 l q + 8 N T l V y + e / v 6 / / 0 + d v j m j p m 8 8 x x k / V R O T R g F S Y B H z K z G S i O q b r 1 4 x v x 3 / 3 m e v j 3 6 f x 3 f 5 p 9 A P A d O u 0 o / o 9 O 3 j n 3 x u T I r 8 A Q N M u L o / 5 H N m X 9 K o n u D Z 9 S i 3 R P X i S 8 L l 9 d F X N F b 5 j T F + + e r 1 C 1 7 C c 3 9 A g k g v / + T z I + T N 7 B + P n Q J k U T g 7 l a 5 + 8 v T V a 5 p t / A o t / e Z L k 0 K k l / W D x 7 x 6 d f Q G M 8 a m 9 j X m N 0 J L + f w x L 2 8 d 8 d / 4 h f 7 W h T 0 m r v 6 x x 1 g I w G + T L C r o b z M M / U 7 B 6 G / 4 x A N k / x J I P q W e n p r w l Y e h H 4 B 1 n 5 L 1 P J J P z V + G o 1 / / / r / X 7 8 P S + z k Z o 5 e Q B P k F f x + / e f P q T O i l N o T c C 2 J w i A l N e e 8 z 0 w p 9 s D A x i j Q B P M / M I X Y S y I x + D i D u D z M n 5 h v / T 5 0 k 8 5 X 3 l 7 9 C u f d N L V D S S u r x M 0 L 6 9 U v A 9 P 6 y 3 5 y w / / T 6 5 Z c n r K j x U 5 d v e 3 r p 5 O F P 7 p / d + y 4 y J d o C v X 2 + d 5 T i 2 U n T 3 X u p Y E 6 f P X 7 z 7 e + 8 U Y Q + 3 2 e 1 w j P M G p 4 0 r / y l a l j / e P z F 2 Q v v c / s H S P / a T A G N 8 1 T + o M w E s G T S 4 7 f H r 4 n S o s D e v P 7 2 s + d Q A O Z X f P b F U / s Z / 4 r P n n 9 u P + N f S V O R l J 2 w c 0 N z z b Q x b G E / + e L 0 i y e k Q D v t C I t X R H f G 7 S n J 0 9 l z + A X 2 b d O E W E v Y 0 / 0 h j p 7 V d Z s U 3 9 n T Z 8 S T H 6 T 2 W C + p w o M j u V n h f f / s e x + m 8 v C b 0 2 5 7 P x R V 9 3 s N q D p D P X z 6 8 0 7 R / d 7 / L 1 R 0 R p l 9 k 4 r u x 2 9 S d P h p V d y X e 2 9 + Y u / L + z / 1 4 O m b 1 8 e f 7 h w / / O 6 3 P 7 / 3 + s s h F f c j B f e z q e B e / / 4 n b 1 6 R n J 4 8 P 3 5 9 / P S L b 0 z N Y Y F h o 5 q z f x i 5 f H / N 9 s N x 4 q K a r U e 2 n 4 / 6 z f v s / 0 / a 7 M P d N k 4 Y f L 5 7 1 t N p e 0 a n 3 f t / k 0 7 7 f S I 6 7 f d 5 L 5 0 G m n U + + X + p j v v 8 9 M t v T s f d F L v a P 4 x s / n 9 W x z H Z f q T j f q T j O j r u w V c H g z p u / 0 c 6 7 o e v 4 1 6 f n r w 6 9 R b 2 v o a K i y T p 9 n 4 2 F N 3 P Z W Z u o 8 I z N P y R v v s 5 0 X e 7 / + / V d 6 e f f z H o 0 + 3 u / P 8 t U v 3 / h s a j y T 4 9 O f k g j c f a 6 W d V 1 + G 3 / 1 f p O E O 1 H + m 4 n x M d 9 / 9 m n + 7 0 / u t B n + 7 + j z T c D 1 / D n b 5 4 Q 2 n 0 0 2 9 u D W L n 3 s 8 L H e f o 9 i M t 9 y M t 1 9 F y v 9 e 3 T w a 1 3 K c / 0 n I / N C 1 3 8 v s f v z o 9 J m l 9 d v b i + P n Z N 6 f k d n 8 I 2 b m f u 7 X V P t l + p O P + f 6 P j b l x P j e g 4 b 1 X 1 q / 3 f 5 / j b n 3 9 6 f 3 / n 6 Z O h V d X d n 4 P s 3 M + m j m P K / L 9 F p 1 k P 5 P m X J 9 + o T t v Z / 9 n X a f 8 v c N w s 2 X 6 k 0 / 5 / o 9 O + K b / t J 1 5 / d 9 B v e / A j v + 2 H r + O + + O r F 2 c n Z y 2 9 O x 9 3 / e a H j L N l + p O N + p O M 6 O u 7 3 3 v 9 8 U M c d / E j H / X B 0 X H T 9 5 8 3 D 1 5 s U H W s Z T 7 9 h 4 M H f s s D 6 e / c W W G + K V Y + + f / Y 9 k j 7 7 5 / s r w O h q K 6 P + Y d q P Q c T V 3 T A F v 6 b O 0 9 8 C X a e / / W z r O M x Z 8 P d 7 a j y e 8 + 5 n 7 6 0 D d w Z 1 4 M 6 w D r R 2 6 Y e h A / 2 / n N 7 D z 0 0 a T 7 g i H q m m u / + v W l f V X 6 H f 9 F e o N f z 6 / 4 W A 9 N X p 5 w T w m / P V P v 3 Z 9 9 V + 7 n J s P a p 9 T b X 1 I 1 f t / 7 e u 2 r f v f b 4 z 6 K o 9 / H + R 2 v r / t a v m y + r r r 5 6 8 P j 1 5 9 c 2 p u A c / + y r u / w X h q C X b j 3 T c j 3 R c R 8 c 9 f P V 7 D e k 4 L L L 9 S M f 9 s H X c V y 9 e n b 5 + + c 2 p u I O f F y r O U O 1 H G u 5 H G q 6 j 4 T 6 / t z + o 4 f 7 f F H z + / 0 X D 3 e V / q R N g 9 4 o / p 1 5 O P X V 3 c / a N F d K R t / D 9 7 P O 9 / U 9 / 4 t n D 3 2 v / 3 t 7 + i W b L t B 0 R 4 + h 4 V V e T b F a l n 7 9 6 q d / i 4 1 g S 7 t t n T 5 + e v l B C 8 P w c P a P p M 7 8 / f n n 8 6 l S y Z 0 9 f n T 1 / / v o N s f z R c x q W + + v x t 4 9 f P z 1 9 d v z V 8 z d P v z z 5 C j P S + Y R 4 5 u W L 4 y + Y s k + O X 5 8 + B T H f P P / y 8 y + D T 6 y m t Z + c f P n F y 7 O n 4 W u q s u 9 2 y P m z Q t 2 D Z 9 + N U H e x K o t s W l T L v E m v 0 1 f 5 b D 2 V v y y t f V r v / Y j W t 6 L 1 6 a v P + 7 T + o p o V 5 8 W U e D l K 2 3 s / o u 2 t a P v 8 3 k 6 f t k / z y 3 x 5 M U T a / R + R 9 l a k f X X 6 e / V J + z I b p K t b 8 / 0 R X T f R 9 f f + i f 0 + X V + v J 6 c / n d f T Y o C 4 L k n 7 I + L 2 i f t 7 3 f v J g 3 s / 9 c X T 4 + d n n 3 8 5 7 D V E K e t y Q 0 L Z o 9 8 H T g / / 9 j 4 U P t 1 E Y Z 6 t / 4 9 S 9 M v X B x v 8 s G 8 X T R s l q 4 t H N 5 D 1 d Z + s m + Z V W / y 8 Z O y f v P d 6 w z S 8 z O v 0 Z Z 0 3 6 1 V 0 M h 7 e Z j J + / v L 4 F 7 v P b o g 1 L I F j 5 N 3 d u Q 1 5 b 8 / r P N U / j 3 n 9 i w c / E Q t O u r w + q H t 2 u 0 H g j + b j a 8 7 H w / s v v / 2 T T 7 5 4 / e n p + w Y w u 9 3 g 8 G u q n I 0 0 / v + c y n n 6 5 q v 9 5 2 / u / 8 S L p 5 R D v R f x r t u 2 S i 2 j z / I y X e V 1 U Y H p W b m v 8 6 b N y n T r + d N n d 7 Z e Z n X m J u F O d B a 6 Y e T X l Q S f E X 7 e S Q J m 7 S f f f P X 7 / N T T 7 + z / X h u s c H Q G u t H m b e X g / w d + 0 F 3 + l 3 L V s h z C v 3 g p 3 A e n 3 9 0 / 2 f m 9 P v 2 p 3 + s n f v K 7 3 3 n + U 8 c P n n z 5 H Z f C f X r 6 + u T V 2 c s w 8 4 2 R 6 G + c T Q f B I E f 6 6 + P T 3 / v k + M n r V 5 K q d X 8 E K z C 0 j H D 6 5 u w n v q L k p 5 t 0 0 O 3 s R E Z h c L 0 d 0 m f I 1 f w w k D 5 7 + o z S / p t R v s v / P j s + E e z 5 l 9 u T / M x O t 7 c M 8 e b 0 F c Q G m V X + F d D f f P l K P 9 I / 9 E M e z 4 7 5 V E Z H q e U v X 7 5 5 f v b i F K 8 g l + 8 + e P z 6 7 P M X R 2 f 0 G X 4 + p o + P T n / i 8 V 3 8 f P z 8 y + 8 i z 4 0 f J D q f 8 3 I A / U G 8 p h / j N / 5 G 2 Y 8 + M s s X 5 t f H r 7 9 9 9 o y 4 + r v 4 H k 3 5 U 8 5 q 6 + / S w o P / B i l 3 7 U F + 5 x f 5 V z T 5 7 j G t m r D h O T 3 9 9 h u B q 2 t c b q V F 8 u Z m 2 Y V + t a 9 7 6 2 D + 8 s t O d D U G r e Q 3 0 8 j 7 S 7 9 x 6 3 y 8 L s e T 9 / z 0 l V m w 2 O H V F f O n c M p 7 s E f A 3 D 9 H 7 H E 6 y B 5 n c f Y 4 + 1 l n j 7 P / 3 7 P H X f 7 3 + M 0 r 4 R T + x d d H r 3 V B 9 u T 5 8 e v P T 7 9 0 W k l Z 4 + i n v v j q x d n J 2 U v q Q D + R r 9 4 I Q j Y 0 7 c V O s F V q H w F T V p v 3 g q X n n 4 0 V S W F y / H b X D v h r j v z 5 l y d k q J / + P B w 5 e S V k p U 5 / P g 7 9 1 e n n J J 7 / v x 3 4 6 9 O T V 6 d v I u O G s v n / 7 a j p v d O T k / 6 o d 1 5 + 9 f t / G 2 7 v z 7 u R / 9 T x 5 6 + + e n n 8 / 1 8 J f / 3 V E / D 6 z 8 c 5 H x y 6 N + n / / x z 5 V y 9 e n b 5 + G R m 4 J c n / T 6 d 8 e O C q 7 3 + + j d v o v f / v j v s u / 3 s C d 5 7 T A v h F 2 u 0 G O a X P 7 Y L 0 w b P v m i B v 1 7 T d 4 2 F G H 9 N 2 7 + j x i 6 + + + P 1 f k 7 P L U Z 3 7 g z 9 / S Y Q E C e z v j 0 + / e E l Z q D M O j 1 5 y x I H f T r 7 6 4 i v + h R y J z x E 3 U m z F v z 1 + Q d L 3 y g 5 a y L H / T Z H u 9 0 L M + / g u f m j + 5 E a K d d a L / j 9 C s Q c / h x R z P L a 3 / / 8 d i t 3 7 O a R Y Z 9 3 9 w y g G H A x p W F 1 8 A 8 S 5 / / 8 K 4 v C S 3 P / 7 i P P p z y F x n K z 9 3 j + x / 6 H E + a H J 2 s H / K y h 2 + u r z / 8 9 Q 7 P 8 d A s j r U B 9 G s Z 8 N A f w 5 V N 1 P O 2 u 7 / + 8 j D t b k f 6 6 o 4 w n b q 9 P f 6 0 O p 8 0 M T t p 9 L 5 8 m 5 m w 9 + 4 o M d 9 J 8 N f v q 5 1 N 1 E n I f 3 X 3 7 7 J 5 9 8 8 f r T 0 / 8 3 E m f X U O D n g D p Q R T / 5 5 q v f 5 6 e e f m f / 9 / p / p a P 0 c x n G O U 3 0 / J 4 d 8 N c l z g 9 N E / 0 s u 5 Z 3 + d + n r 8 6 e M 0 o v X 7 1 8 c 3 b 6 W i j 5 8 t W X L 2 m N k P / G y / q A w w H k J 4 + f f 8 V M c r f b e M P L e 7 s f 8 v L e h 7 x 8 7 w N e v v c h Y 9 7 / o J c / h G D 7 P s G Y 0 + S 3 9 w P i E + 5 r A t n d 8 W m A t N n X g f E B p N j d C U i x + / U Q + A A W 2 t 3 Z / w Y Q u P 8 h C H z 6 I S 8 / C J n g 3 o u D p w f 3 f / L F / d / n 4 P P f 5 / 7 + 6 c t P 7 5 3 e + 6 n f 6 + u N 6 u B D E H s Y I P a 1 E N g N x e T r w f g Q 3 t j 9 B n h j 7 w O 0 z O 6 H q O W 9 D 5 f t / Z 0 P h 3 H / G 4 D x 8 J u B 4 R P z 6 N P x X p q e l F l T n B f T b F r 8 o 3 / r M j 2 e L Y p l 0 b R 1 1 h a X 2 d f r p K P a Y w L 5 5 u H r r w U 7 Y K W v S Y S A o 7 4 O j F 3 8 f 9 M Y H 9 5 7 + P l 3 H p 5 + 9 + X X g 3 0 L + n 0 t h Q b Y g c X 8 q Z 9 8 9 f z 3 / + L l z t c Q a 8 A K V M N P P f v i 9 z f g f v + f 2 N l 7 8 P V g + m b k 6 P j p T 3 7 x n N r 9 1 N e D 5 V s V w D r 7 y b P T 3 + f V 8 d c D F l q Z + 3 d 3 d + 7 u 7 e w e f D 1 g v l n x g K W 7 u 4 / 2 7 z / 6 O o 4 M o A b 2 5 m d D u H c 7 L n a A + t 6 j 3 Q e P 7 j 3 8 e l A D c X q / q e o D C + V n 7 y 5 h S S g + T H f v A 0 V 4 2 1 8 H x Y 6 v u T v G s M d j Y r P x Z k a 4 a 0 O X n z z W V W D + 5 S d f H N P y 7 u m L N 2 d P j 5 / S 6 / g T T S h G E k P L v z 3 + y Z f H r 1 5 T K A R l o r 8 + f n 3 2 + Y u j s 8 d 3 + e f j L 1 + + O T r 9 i c d 3 8 f P x 8 y + / e / T 5 6 R e 0 t o X f 8 O f v f / p 7 v 3 E f 8 V + 0 S P z 5 t 2 F M 8 R O f c N D 3 5 X f f + C 3 x h 3 7 4 + z + n d W Q E C 9 6 f / O 4 b e V V / 5 c 9 3 s P D s / n z 8 7 V e / j 2 n F v 9 l G 7 q / H P 6 k t f t J 8 A j 1 v / 3 j 8 7 d P n L 3 / / 4 5 8 8 P u N I 8 I v X n / / + L z h w t O v o X / z + x 6 9 O S b D N 4 j n G e f I F h 5 p 3 L b 0 7 h P / J 0 9 / / J 8 9 + / y + f / P 4 0 U R Q U v / 7 9 n 5 2 9 + E Z n Y e f e 9 h f H r z r z 4 H 1 4 4 0 x 4 b f + / M x c v v / r 9 n z z 9 n H j 6 a 8 7 G 6 X d O X 5 2 c n Z x 9 + U 1 P B 8 x + M B X 6 w U 3 T 4 H 4 z 1 P p / J e F / i g n 3 8 s 1 7 k v 3 4 l e H / m 4 l 9 t p H Y T 9 7 4 v L + 7 f f r i t M v 7 7 k N H d M v l / I e l f / C x t D Z S 4 a D c U i o C W G 9 M x / 5 L P + S 5 + p p C s n N G O u r 1 C c 3 X + 8 8 V 4 N L s K D P r D 8 P o / 5 9 n / h 1 L l 4 3 k v M v / f v v 4 x d P n b M K J b v r H 4 9 d v j t / Q j z e U G P 3 9 f + K r 0 1 e / D x D 0 / n p 8 9 u L l V 2 + + + P L p K V Z g 3 B + S y n x + 9 p q x P / n q 1 e / 1 U / j l 9 a u n g L d H w c b 2 z v 7 2 H r l F + t F j Q v P s J 7 n N V y 8 h d 6 9 / / y / o n + P P T y 2 U 1 1 9 9 w V n T 3 / / V l 9 9 9 j c k N P 3 D f n 3 z 5 / K s v X o R N z G e P v y L y / v 7 H J 2 / O S L X i P U D 2 P 9 O G + P j F 7 3 / y b e K V 3 / / L F 9 I D U s W d j / w 2 9 O Z r z j J 3 P q I 2 r 9 + 8 + u r E v s R t w o / 8 N v z S b t B G 4 L z + N s 3 e 0 y 8 p H U 3 e E e j z 5 p j p 0 v n 4 W M k V f k x U l t a A u f v 7 G w 4 Z D k P D h v L e n v 7 p A X p 9 9 v T 3 P 3 v x 9 P T 3 Z n J 3 P z O t K B + P D 5 + d / d 4 Y f f 9 D A 9 6 9 a Z r 5 n 5 l W E W j B h 4 8 x W M z C i 8 9 l U e T 0 u 3 a u z 1 6 Q Q 3 r 2 l H 9 9 / e L L N 5 R s f / P 7 s B A e E 5 F + H 5 q P V 2 e I f v 0 / 0 Q c z 6 d 1 X p 8 T 3 r 0 l V E o d + 9 Z x + f n H 8 e / / + j I X 8 w n / / P u b v 3 4 f f k I b k + j 5 7 h n 5 e / Q S z u c h P J D x U w e I f Z P x P v 2 t b 8 1 + / / x v V R G c v n t H k P g n C V f v Z 4 8 9 P X 3 z 1 4 o w d 9 c E g 3 L Z 5 T G s K z 0 n O v j h 7 k 7 5 r i k f L o v z s o 7 Z e 5 x + h I x a g s y 9 f Y I L t 7 4 9 f Q 3 e c H T 9 5 f n r y 5 Y s 3 x 2 c v T k m H 2 F 9 / f 1 E g E W h v f m 9 y Z 7 5 z e v I G 7 / / + H B y 8 j j S 7 G 4 V / 9 9 X r V 7 / / 6 9 + b m Z k I + p N n T / F p 9 E M y B K d H T 1 / + / h S f 8 K + P 7 d Q 9 P f t C T M j v / R x r L V 9 4 6 v K r F 0 9 / / 9 / / p 0 7 f n F H T N 5 7 j j J + q i U m j A C m w i P m V G E l E 9 c 1 X r 5 j f j n / v s 9 d H v 8 / j u / x T 6 I e A y d C P 6 P T t 4 5 9 8 b k y K / K H g + Q / m W V K j n r T Z N S i 3 L P X i S 0 J A e J q a v X z 1 + g U v 1 7 k / I C 6 k h H / y + R F C Z / v H Y 6 f t m O / P T q W L n z x 9 9 Z q m F r 9 C J b / 5 0 u Q L 6 W X 9 4 D E v V R 2 9 w f S w X X 2 N y Y w Q T j 5 / z G t Z R / w 3 f q G / d R G P K a l / 7 D E W A v D b J H g K + t s M Q 7 9 T M P o b P v E A 2 b 8 E k k + h p 6 c m V u V h 6 A f g 0 6 d k K o / k U / O X Y d / X v / / v 9 f u w q H 5 O l u c l h F l + w d / H b 9 6 8 O h N 6 q c E g X 4 K 4 W Q l n j c i L p 2 f m M 5 C b Z 5 M n 3 5 K c L O T n E C n 3 h 5 k B 8 4 3 / p 0 6 J + c r 7 y 1 9 7 3 P u m 1 h 5 p j f T 4 G S H 9 + i V g e n / Z b 0 7 Y N X r 9 8 s s T 1 s H 4 q Q u z P Z V z 8 v A n 9 8 / u f R e 5 I m 2 B 3 j 7 f O 0 r x 7 K T p 7 r 1 U M K f P H r / 5 9 n f e K E K f 7 7 P G 4 P l k R i e l K n + p h t U / H n 9 x 9 s L 7 3 P 4 B 0 r 8 2 U 0 D j P J U / K O k A L J n 0 + O 3 x a 6 I 0 9 / R 7 v 3 n 9 7 W f P I d v m V 3 z 2 x V P 7 G f + K z 5 5 / b j / j X 0 k J k U y d s N 9 C c 8 2 0 M Y x h P / n i 9 I s n p B s 7 7 Q i L V 0 R 3 x u 0 p S c / Z c 5 j 8 g K 3 Q h F h L m N H 9 I T 6 c V W O b d N r Z 0 2 f E k x + k 0 f D z 1 r r s 6 P t n 3 y P J s n 9 + q G L b + 6 E o t t 9 r Q L E Z 6 v 1 8 V G v g i 9 5 n P 9 e K z i i z b 1 L R / f h N i g 4 / r Y r 7 c u / N T + x 9 e f + n H j x 9 8 / r 4 0 5 3 j h 9 / 9 9 u f 3 X n 8 5 p O J + p O B + N h X c 6 9 / / 5 M 0 r k t O T 5 8 e v j 5 9 + 8 c 2 p u b 3 / v 7 h s U c 3 W I 9 v P R / 3 m f f b / J 2 3 2 4 W 4 b 5 w I + 3 z 3 r 6 b Q 9 o 9 P u / b 9 J p / 0 + E Z 3 2 + 7 y X T g P N O p / 8 v 1 T H f X 7 6 5 T e n 4 + 7 9 v N F x T L Y f 6 b g f 6 b i O j n v w 1 c G g j t v / / 6 i O + / + 0 j n t 9 e v L q 1 F u z + 0 A V t / v z w 4 0 z V P u R h v s 5 0 X C 7 / + / V c K e f f z H o x e 3 u / P 8 t N v 3 / h o 6 j y T 4 9 O f n G d N z O / s 8 L H W e o 9 i M d 9 3 O i 4 / 7 f 7 M W d 3 n 8 9 6 M X d / 5 G G + + F r u N M X b y h x f v o N r j r c / 3 m h 4 x z d f q T l f q T l O l r u 9 / r 2 y a C W + / R H W u 6 H p u V O f v / j V 6 f H J K 3 P z l 4 c P z / 7 5 p T c 7 u 7 P v p L 7 u V t N 7 Z P t R z r u / z c 6 7 s Y V 1 I i O 8 9 Z R v 9 r / f Y 6 / / f m n 9 / d 3 n j 4 Z W k f d / X 9 V P u 7 D d R x T 5 v 8 t O s 1 6 I M + / P P l G d d r O p z / 7 O u 3 / B Y 6 b J d u P d N r / b 3 T a N + W 3 / c T r 7 w 7 6 b Q / + / 6 X T / l / t t 1 l h / e K r F 2 c n Z y + / O R 3 3 4 O e F j r N k + 5 G O + 5 G O 6 + i 4 3 3 v / 8 0 E d d / A j H f f D 0 X H R 9 Z 8 3 D 1 9 v U n S s Z T z 9 h o E H f 7 O 2 w 6 f 8 0 + m 8 m 2 L V o + + f f Y + k z / 7 5 / g r w 6 C v I N P / m F C G j / m H a j 0 H E 1 d 0 w B b + m z t P f A l 2 n v / 2 s 6 T j V c Z g z X + e 9 r 8 b j O e 9 + 9 t 4 6 c G d Q B + 4 M 6 0 B r l 3 4 Y O t D / y + k 9 / N y k 8 Y Q r 4 p F q u v v / q n V V / R X 6 T X + F W s O v / 1 8 I S F + d f k 4 A v z l f 7 e B n 3 1 f 7 u c u x 9 a j 2 N d X W j 1 y 1 / 9 + 6 a t + + 9 / n O o K v 2 8 P 9 F a u v / 1 6 6 a L 6 u v v 3 r y + v T k 1 T e n 4 h 7 + 7 K u 4 / x e E o 5 Z s P 9 J x P 9 J x H R 3 3 8 N X v N a T j s M j 2 I x 3 3 w 9 Z x X 7 1 4 d f r 6 5 T e m 4 n Z 3 f l 6 o O E O 1 H 2 m 4 H 2 m 4 j o b 7 / N 7 + o I b 7 f 1 P w + f 8 X D X e X / 6 V O g N 0 r / p x 6 O f X U 3 c 3 Z N 1 Z I R 9 7 C 9 7 P P 9 / Y / / Y l n D 3 + v / X t 7 + y e a L d N 2 R I y j 4 1 V d T b J Z l X 7 + 6 q V + i 4 9 j S b h v n z 1 9 e v p C C c H z c / S M p s / 8 / v j l 8 a t T y Z 4 9 f X X 2 / P n r N 8 T y R 8 9 p W O 6 v x 9 8 + f v 3 0 9 N n x V 8 / f P P 3 y 5 C v M S O c T 4 p m X L 4 6 / Y M o + O X 5 9 + h T E f P P 8 y 8 + / D D 6 x m t Z + c v L l F y / P n o a v q c q + 2 y H n z w p 1 D 5 5 9 N 0 L d x a o s s m l R L f M m v U 5 f 5 b P 1 V P 6 K 0 n r v R 7 S + F a 1 P X 3 3 e p / U X 1 a w 4 L 6 b E y 1 H a 3 v s R b W 9 F 2 + f 3 d v q 0 f Z p f 5 s u L I d L u / 4 i 0 t y L t q 9 P f q 0 / a l 9 k g X e / / i K 6 3 o u v v / R P 7 f b q + X k 9 O f z q v p 8 U A c T / 9 E X E 3 E P f 3 u v e T B / d + 6 o u n x 8 / P P v 9 y 2 G u I U v Z B h 7 J H v w + c H v 7 t f S h 8 u o n C P F v / H 6 X o l 6 8 P N v h h 3 y 6 a N k r W g 9 u Q 9 X W f r J v m V V v 8 v G T s n 7 z 3 e s M 0 v M z r 9 G W d N + t V d D J c / v N H P B 4 h 7 h e 7 z 2 6 I N S y B Y + T 1 c i / f C K / z V P 8 8 5 v U v H v x E L D j p 8 v q g 7 t n t B o E / m o + v O R 8 P 7 7 / 8 9 k 8 + + e L 1 p 6 f v G 8 D s d o P D r 6 l y N t L 4 / 3 M q 5 + m b r / a f v 7 n / E y + e U g 7 1 X s S 7 b t s q t Y w + y 8 t 0 l d d F B a Z n 5 b 7 O m z Y r 0 6 3 n T 5 / d 2 X q Z 1 Z m b h D v R W e i G k V 9 X E n x G + H k n C Z i 1 n 3 z z 1 e / z U 0 + / s / 9 7 b b D C 0 R n o R p u 3 l Y P / H / h B d / l f y l X L c g j / 4 q V w H 5 x + d / 9 k 5 / f 6 9 K d + r 5 / 4 y e 9 + 5 / l P H R 8 8 O H 7 i U r h P T 1 + f v D p 7 G W a + M R L 9 j b P p I B j k S H 9 9 f P p 7 n x w / e f 1 K U r X u j 2 A F h p Y R z p 4 + o w y 6 m 3 J Q 7 e x E x m A w v c v / P j s + E e z 5 l 9 t j f 2 Y p 5 2 X 0 3 5 y + A g c i S c m / A v q b L 1 / p R / q H f s j j 2 T G f y u g o S / v l y z f P z 1 6 c 4 h W k x d 0 H j 1 + f f f 4 C H h r / f E w f H 5 3 + x O O 7 + P n 4 + Z f f P T p 7 f B c / i A s / 5 8 w 6 / U H T p h / j N / 5 G Z 5 I + M i s B 5 t f H r 7 9 9 9 o w Y 5 L v 4 H k 3 5 U 0 4 Q 6 + / S w o P / B t l r 7 U F + 5 x f 5 V z T 5 7 j E t Q L A O P z 3 9 9 h u B q 8 t F b t F C U t B m B Y N + t a 9 7 S 0 r + S s Z O d G G D z Y p b 1 N g J l z j k d 7 d k x k t c P H n P T 1 + Z 3 P 8 O L 1 S Y P 4 V T m C v u 8 r / H b 1 4 J p / A v P s O 9 1 s W r k + f H r z 8 / / d K x n b L G 0 U 9 9 8 d W L s 5 M z y m i b T + S r N 4 K Q d e N 7 f u b v 7 X Q J Y M r K 3 F 6 w T P e z s X o j T G 7 F 5 U N G / v z L E 1 J q T 3 8 e j p w 0 O K m h 0 5 + P Q 3 9 1 + j m J 5 / 9 v B / 7 6 9 O T V 6 Z v I u K F s / n 8 7 a n r v 9 O S k P + q d l 1 / 9 / t + G i / D z b u Q / d f z 5 q 6 9 e H v / / V 8 J f f / U E v P 7 z c c 4 H h / 7 / + 0 n / 6 s W r 0 9 c v I w O 3 J P l 5 N 3 D V 9 z / f x m 3 0 3 v 9 3 x 3 2 X / z 2 B O 8 9 x H 3 6 R d r t B / P 2 5 X b w 7 e P Z d E + T t m r Z 7 P M z o Y 9 r u H T 1 + 8 d U X v / 9 r c n Y 5 q n N / 8 O c v i Z A g g f 3 9 8 e k X L y l i P + P w 6 C V H H P j t 5 K s v v u J f y J H 4 H H E j x V b 8 2 + M X J H 2 v 7 K C F H P v f F O l + L 8 S 8 j + / i h w b I N 1 K s k 1 v / / w j F H v w c U s z x 2 N 7 + / 3 c o d u / n k G K d N c o P o x h w M K R h d f E N E O f + / y u I w 8 s X / + 8 j z q c / h 8 R x s v Z 7 / 8 T + h x L n h y Z r B / + v o N j p q 8 / / P 0 O x / 3 c I I O f s P 4 x i P x s C + H O o u p 9 2 1 s H + 3 0 c c r F / + X F H H E 7 Z X p 7 / X h 1 L n h y Z s P 5 f O k 3 M 3 H / x E 3 0 F / T 4 r 9 b P D T z 6 X u 7 q z f f h g 7 / W w Q Z 9 d Q 4 O e A O k 8 7 i 7 v / 7 6 P O z 2 U Y 5 z T R 8 3 t 2 w F + X O D 8 0 T f S z 7 F r e 5 X + f v q L l d s b y F S 1 S n 7 4 W S r 5 8 9 e V L W i P k v / G y P u B w A P n J 4 + d f M Z P c 7 T b e 8 P L e 7 o e 8 v P c h L 9 / 7 g J f v f c i Y 9 z / o 5 Q 8 h 2 L 5 P M O Y 0 + e 3 9 g P i E + 5 p A d n d 8 G i B t 9 n V g f A A p d n c C U u x + P Q Q + g I V 2 d / a / A Q T u f w g C n 3 7 I y w 9 C J r j 3 4 u D p w f 2 f f H H / 9 z n 4 / P e 5 v 3 / 6 8 t N 7 p / d + 6 v f 6 e q M 6 + B D E H g a I f S 0 E d k M x + X o w P o Q 3 d r 8 B 3 t j 7 A C 2 z + y F q e e / D Z X t / 5 8 N h 3 P 8 G Y D z 8 Z m D 4 x D z 6 d L y X p i d l 1 h T n x T S b F v / o 3 7 p M j 2 e L Y l k 0 b Z 2 1 x W X 2 9 T r p q P a Y Q L 5 5 + P p r w Q 5 Y 6 W s S I e C o r w N j F / / f N M a H 9 x 5 + / p 2 H p 9 9 9 + f V g 3 4 J + X 0 u h A X Z g M X / q J 1 8 9 / / 2 / e L n z N c Q a s A L V 8 F P P v v j 9 D b j f / y d 2 9 h 5 8 P Z i + G T k 6 f v q T X z y n d j / 1 9 W D 5 V g W w z n 7 y 7 P T 3 e X X 8 9 Y C F V u b + 3 d 2 d u 3 s 7 u w d f D 5 h v V j x g 6 e 7 u o / 3 7 j 7 6 O I w O o g b 3 5 2 R D u 3 Y 6 L H a C + 9 2 j 3 w a N 7 D 7 8 e 1 E C c P n C q O j Z z 7 y 5 h S S g + T H f v A 0 V 4 2 1 8 H a s f X 3 B 1 j 2 O M x s d l 4 M y P c t a H L T x 7 r K j D / 8 p M v j m l 5 9 / T F m 7 O n x 0 / p d f y J J h Q j i a H l 3 x 7 / 5 M v j V 6 8 p F I I y 0 V 8 f v z 7 7 / M X R 2 e O 7 / P P x l y / f H J 3 + x O O 7 + P n 4 + Z f f P f r 8 9 A t a 2 8 J v + P P 3 P / 2 9 3 7 i P + C 9 a J P 7 8 2 z C m + I l P O O j 7 8 r t v / J b 4 Q z / 8 / Z / T O j K C B e 9 P f v e N v K q / 8 u c 7 W H h 2 f z 7 + 9 q v f x 7 T i 3 2 w j 9 9 f j n 9 Q W P 2 k + g Z 6 3 f z z + 9 u n z l 7 / / 8 U 8 e n 3 E k + M X r z 3 / / F x w 4 2 n X 0 L 3 7 / 4 1 e n x C 1 m 8 R z j P P m C Q 8 2 7 l t 4 d w v / k 6 e / / k 2 e / / 5 d P f n + a K A q K X / / + z 8 5 e f K O z s H N v + 4 v j V 5 1 5 8 D 6 8 c S a 8 t v / f m Y u X X / 3 + T 5 5 + T j z 9 N W f j 9 D u n r 0 7 O T s 6 + / K a n A 2 Y / m A r 9 4 K Z p c L 8 Z a v 2 / k v A / x Y R 7 + e Y 9 y X 7 8 y v D / z c Q + 2 0 j s J 2 9 8 3 t / d P n 1 x 2 u V 9 9 6 E j u u V y / s P S P / h Y W h u p c F B u K R U B r D e m Y / + l H / J c f U 0 h 2 T k j H f X 6 h O b r / e c K c G l 2 l J n 1 h 2 H 0 / 8 8 z / 4 6 l y 0 Z y 3 u V / v 3 3 8 4 u l z N u H k K O g f j 1 + / O X 5 D P 9 5 Q Y v T 3 / 4 m v T l / 9 P k D Q + + v x 2 Y u X X 7 3 5 4 s u n p 1 i B c X 9 I K v P 5 2 W v G / u S r V 7 / X T + G X 1 6 + e A t 4 e B R v b O / v b e + Q W 6 U e P C c 2 z n + Q 2 X 7 2 E 3 L 3 + / b + g f 4 4 / P 7 V Q X n / 1 B W d N f / 9 X X 3 7 3 N S Y 3 / M B 9 f / L l 8 6 + + e B E 2 M Z 8 9 / o r I + / s f n 7 w 5 I 9 W K 9 w D Z / 0 w b 4 u M X v / / J t 4 l X f v 8 v X 9 g u u x / 5 b e j N 1 5 x l 7 n x E b V 6 / e f X V i X 2 J 2 4 Q f + W 3 4 p d 2 g j c B 5 / W 2 a v a d f U j q a v C P Q 5 8 0 x 0 6 X z 8 b G S K / y Y q C y t A X P 3 9 z c c M h y G h g 3 l v T 3 9 0 w P 0 + u z p 7 3 / 2 4 u n p 7 8 3 k 7 n 5 m W l E + H h 8 + O / u 9 M f r + h w a 8 e 9 M 0 8 z 8 z r S L Q g g 8 f Y 7 C Y h R e f y 6 L I 6 X f t X J + 9 I I f 0 7 C n / + v r F l 2 8 o 2 f 7 m 9 2 E h P C Y i / T 4 0 H 6 / O E P 3 6 f 6 I P Z t K 7 r 0 6 J 7 1 + T q i Q O / e o 5 / f z i + P f + / R k L + Y X / / n 3 M 3 7 8 P v y E N y f V 9 9 g z 9 v P o J Z n O R n 0 h 4 q I L F P 8 j 4 n 3 7 X t u a / f v 8 3 q o n O X j y j y X 0 S h K v 2 s 8 e f n 7 7 4 6 s U Z O + q D Q b h t 8 5 j W F J 6 T n H 1 x 9 i Z 9 1 x S P l k X 5 2 U d t v c 4 / Q k c s Q G d f v s B S i f 3 9 8 W v o j r P j J 8 9 P T 7 5 8 8 e b 4 7 M U p 6 R D 7 6 + 8 v C i Q C 7 c 3 v T e 7 M d 0 5 P 3 u D 9 3 5 + D g 9 e R Z n e j 8 O + + e v 3 q 9 3 / 9 e z M z E 0 F / 8 u w p f / q m 8 8 G b 3 / + M d B Q C F 2 m O v 4 g L s k V + B O q d P j + F T P z + F L r w Z 4 + D 2 I b a m j j l 9 9 G X + D O y L K f m h b P l L H + H W Z Z f H v 9 k V q 5 7 s O V D a h N C j H X w 6 p T 4 + 9 X v f / z 6 9 e k X T 5 7 / P p u 7 e X L 6 7 n g 2 K 5 a j 9 C f z u i m q 5 W c P K B 0 3 5 v 9 G 6 c m 6 b N d 1 / t k y X 1 N A W 4 7 S l + t J W U x / r / z 6 T f U 2 X 3 7 2 c O / T 7 N O 9 n Y P p 5 P z + w S S b f B 0 8 T 5 4 T p p u R n F a L c Z O t x p N i n L f j b J m V 1 z / I 6 3 E G x M c 0 g r M 2 X 7 z J 3 7 W n Z b 7 I l + 1 7 Y c H S b W Z 7 M x p P X / 7 + u + 8 F + / T 3 J l m 4 x V z T E F 4 / e / m d p 7 / P d 7 9 8 / X u f f P X l T 3 1 + t v f g O z / x E 8 / v n x 6 E H d 7 Q 4 e t v n 5 6 + 2 d z X p 5 P x T R m L 2 w / w 6 S n 8 n t / / 9 b e P X 9 4 8 x P t f f v X i 9 / n i 9 O X J T 9 w / u X / / x R c P v j r 5 9 N 7 J l 5 + + H 0 1 f Q Q 9 v 7 u t 3 O / 7 d d h / h n / c C / P T s 9 c v n x 7 / P 7 w / t f H Z C q v / 5 m 9 N X m x m T d c t 7 g H 7 2 5 a s v j t 9 8 s z C h J 3 5 / V R Q 3 i N E v L N v D 3 + P d o k w v V d Q / 2 h 3 v f J T m y 2 l F g n T x 2 U f r 9 n x 7 9 9 O P f o 9 f e N E e / s Y J m r / O 6 y I r i x / k n n i l B G L Z P C I 1 + 9 l H 8 7 Z d P b p 7 9 + r q a n x 1 b 1 z V F 5 Q F 2 t m 9 + 3 t / 8 f z 1 d J 4 v s u 1 i 2 b T Z c k p 6 2 L w 1 u / m t j w S B N A U K b 6 5 X O f 7 + y Y x Q m Z Q 5 P r t r P j S N z p 5 y k + N X b A N + f + f F c 2 v 5 1 r R l Y h g A p M q 4 S f C h j P 1 u b P D 4 + r 3 Y 6 v i r N x R m b x b K 9 5 3 z k + O X s J v v D f O u b 5 u M + R N 7 t t m 4 7 f 8 s G r f 9 9 y L n j 4 z b + 2 D x / x L j 9 h M P 7 r / 8 4 v f 6 9 O m z h 6 8 e 7 r / 6 9 p N v 7 + 5 9 c f D q 9 N 6 X 7 9 X h / 6 u N 2 7 1 v / + S 3 T 3 b v 7 f z e b + 4 9 2 3 u x u / v 6 w f E X T + 8 9 u X / y X l 3 e x r i d w L i d / M i 4 / f / K u J 1 U D K r d Y N w k t 3 G T P c N Q f m T Q b j R o 9 3 8 W D d r 9 9 y L n j w z a + 2 D x f g Z t 7 7 1 g v 4 d B O / 3 J n 3 j x n d / n 9 Z O H z 7 9 6 e P p y 7 9 X e w b 3 f 6 6 v n D 5 8 + e K 8 O b 2 H Q z v P p P G v e C + p 7 m a 3 f 6 y d e / 8 Q X X x 3 f P / 7 i 1 R e / 1 8 7 z g 7 P 7 3 3 3 2 1 d O d 3 + f 3 e a 8 u b 2 O 2 n v x u + 4 / w z 3 s B / p H Z + n + 3 2 X q f m M x f B / t R V P Z N G L F P f x a N 2 K f v R c 4 f G b H 3 w e L / J U b s O z t n n 5 / + X s e v H 7 z Z f f j p 3 s n J F z / x / M m z v V O s M b 9 H h / 8 v M G I / 9 c X v d X 9 3 5 8 G n X 3 z x n d P X O z t 7 T x 7 8 1 O / z 3 d / 7 9 3 7 x f i H S b Y z Y C Y z Y y Y + M 2 M 9 D I 8 a r R 2 T E T m n h j B a d f v / T 7 5 y + O j k 7 O S M z 8 u J H 5 u z r m r P P X 9 E q 6 6 7 p 4 x u y Y w b o e x D w 5 6 c B + 7 w u Z u / V / f t Z r v e b g j f H r z 4 / l c X X g S 5 2 P 7 S L 9 z C O v / f z L + 7 t / t 7 f f v h T 9 9 6 8 e n H v J 3 7 i + P l P / F 4 / d f r 5 7 / N + f t F t j O O a B D 5 / v 3 G 8 l 3 X 8 i W 8 / e L X z 9 C e f v f l 8 5 9 P f 5 / d 6 / f D 3 / u 5 P v H j 5 F a 0 3 v l e X t 7 G O v O z 2 7 d 9 t d + f 9 1 q t 5 G J F Z 6 U 4 3 j e X p p 1 8 + e 3 j / 8 9 / n z a u f e v 7 y / t O T v e + c / u T 9 n 3 x 2 / N X X 6 P D k y y + + O H 7 x d H O f r 6 u 6 J c k 9 b q b 5 E q b s 0 c 6 z r 1 4 8 / f 1 / / 5 8 6 f X P 2 E 1 + d v j n + G h 2 / + X 2 6 s x b r 1 X Y 5 v i j O v 0 Y v f X r u 9 e n 5 5 Z O f O v m 9 n j 3 8 6 t 7 L 3 + u r v V c n 3 3 n + + v i 7 r 3 Y f H r y v C z h I z 2 6 f S s + n + c 8 u Q W P d u j 7 f f G M k v d c n 6 R c n P / n l 8 4 c v 7 / 3 E V 9 8 5 P t v / v Z 9 / + e m r g 9 / 7 4 O T e z t f o s E / S S J 8 Y 2 x v y H T o 8 + v r 3 P 3 n z i u j 6 + v T k 1 e n X m c 8 + V W M 9 f / N s u h + h 6 Z f 3 X / 3 e T / d e f + f z + 2 e n p 1 + 9 e b H 3 5 c 7 9 h 1 / 8 x H e / R o d R m n b 7 N D T t 8 u n P A l F j X f 9 s s O r 9 P l m / e 7 B 7 / O 0 v d 1 + / + P z 3 + u 7 u 8 Y u z 3 + f p 7 / 3 w + U 8 c n z 7 9 G h 1 G y d r t E 2 P j 3 z x e 3 f l y 7 8 1 P 7 H 1 5 / 6 c e P P u 9 7 v 3 k w b 2 f + u L p 8 f O z z 7 + k b + 6 9 O H h 6 c P 8 n X 9 z / f Q 4 + / 3 3 u 7 5 + + / P T e 6 Z u H r 7 8 G d n 2 y x 1 D 7 5 n n 5 0 z 7 R d 1 8 9 O H 3 9 5 P d 5 8 8 V 3 f p 9 7 v 9 f x s + / c O z 5 9 8 X v / 3 t / 9 8 v 1 i y g 1 E 7 / Z p i e 4 z 8 8 8 R 1 W O 4 / W w w + 4 M + 3 Z / s v t h 7 9 u W z b 3 9 6 / J M 7 B z 9 5 9 u 2 H D 7 9 6 + u y n j n f f L 7 2 y g e 7 d P m 9 g 9 s / 3 9 j / 9 i W c P f 6 / 9 e w f P v v u z T P Y Y a t 8 8 s x 9 E i H 7 / 8 0 + f 7 f 3 e r + 5 / 9 X s / O T 7 5 9 P f e 2 X / 6 + / z e J / e / 8 3 W G F S V 6 t 8 + b m P 2 H S f U Y b j 8 b z P 6 w T / e f + q n n r 7 5 4 9 p M v P n 3 1 k 5 9 + 8 e n T 0 9 / n q 6 d n P / n q i 6 f v F 2 Z s o H u 3 z 5 s 1 + 8 P 7 L 7 / 9 k 0 + + e P 3 p 6 c 8 y 2 W O o f f P M v h u J t J 6 c f n 7 / O 8 + f P P z y q x e / 1 3 e + + + T V / S + e f P l i / 9 N v f / o 1 e o x H J 9 1 O b 6 H b f 2 h 0 j y L 3 s 8 H v u 5 H A 8 K e + 8 + D k 9 / n y 2 e l P P D z + y Q c 7 9 7 7 4 f R 5 8 Z / / V q 2 f 3 n n 2 N H u O k j 8 V o t 1 L v z + / t / G x T / o c T P + 5 G A s j d n 7 y 3 d / r l 6 + 9 + + f v 8 5 M 7 r n 7 h 3 8 O r l T 7 3 5 9 v H B T 3 1 j i q b X 6 e 0 1 / A + B 8 D + s O H M 3 E m j + 3 j / 5 5 D t P v n z 2 + c l 3 v 3 1 2 c L a 7 + / L 5 q / u v X 3 9 + / + s M L U 7 6 W L x 3 K 5 Z / d f p 7 / W x T / o c T i + 5 G g t H P X 3 1 x c v z t b / / U w e 9 9 / P L z T 3 + f 4 7 P v P t u 7 / 3 v 9 X g / v f 4 0 e 4 3 S P h Y S 3 Y / k f A u F / W P H q b i R g / e L F w Y N v P z n 9 y e + 8 / M 7 z v Z 3 j n e / s H z 8 4 + O 7 + 7 j d n Y N 8 z Y n W U / 7 1 / Y v 9 n m / I / n J A V x O z S / c s X r 3 7 y 7 P P j 7 3 x 6 7 / d + / e p 0 7 / c 6 v v d 7 3 f u J 3 Z 0 3 B 1 + j x z j d u 5 3 e n u V / C I S P I f c h L C + r t W E n X e f p 9 3 4 v i K + / f P X m 9 z 8 7 + f L F D Y t C 7 w f 1 2 2 e n r 4 5 f n X z 7 9 / n Z B M 3 L z C 9 f n T 4 7 + 7 1 P v 5 k F 7 B f H Y N Y b 1 y 7 f E + N v c o k V D P D V 8 + N v B N b T V 2 f P n / / + T 7 / 8 7 o v f / 8 s X J F 0 v f v I b A f v t s 8 + / T Q m h b 7 / 5 / V + / e f X V y Z u v X p 3 + / l / Q 2 u j p q 2 9 m k m j C T 2 k x 8 + T 0 9 / + 9 T n + f b w b k y f O z l 1 9 8 + f T 0 9 9 4 8 7 c + + e v 7 8 9 d l P n b 7 X 7 B v Y N 6 w M f y 3 Y x 0 + / 8 9 V r y M D Z i z e / / / G r 0 2 + G L + j P N 6 c n N 0 r B b c E 9 / f L 3 f / E l r c 6 e P j 9 9 Q 2 b j K 3 D C 7 y + K 7 B t V D K + / / e V 3 2 U a c v n j z m t b j f 3 9 Z s z W f f C N j e f 3 V S 1 I 4 r 1 / / / i 9 O v / v 7 P z 9 7 8 T X 0 z l 3 9 9 e z 0 N f 3 x 6 v W r 3 / / 1 7 / 3 7 o 8 3 R 4 + A P B v v 5 q 7 O n v / + e 6 c N / M 4 Y d f 3 b z G r U B + h 6 0 J X m j N X U i 6 m s S 5 O c 3 s D K Z / e M Z 2 b d R + p N 5 3 R T V 8 r M H + z s 7 Y / 5 v l J 6 s y 3 Z d 5 5 8 t 8 3 V b Z + U o f b m e l M W U l v b e V G / z 5 W c P 9 z 7 N P t 3 b O Z h O z u 8 f T L L J 1 8 H z 5 D l h u h n J a b U Y N 9 l q P C n G e T v O l l l 5 / Y O 8 H m d A f E w j O G v z x e d 1 M X u v 7 p 8 e v z n G Z z 9 5 R l h s 7 v / p y / e c g j f H r z 4 / J T E a 7 q I b y 1 M X 7 x d M i 8 D c z E A c y j w 8 / u r z T + 8 / + e L L Z 8 + e f f r k y f 6 n Z 1 / t f + f B + y 4 A n Z 7 e 4 M 2 c r / N l m 7 8 f q Z 6 e v j 7 7 / M X v z 1 7 Z j S P 5 4 v f 6 / K v f 5 6 v 9 n / j q 9 z n 5 i Z d f / D 5 f f n H 6 + e / z 7 I u f / L 3 O 3 q v L V 8 c v P r + h r 9 / t + H f b f f S 7 f f t 3 e / h + g x n 0 t v t D + e r + 5 y e f 7 / 1 e n / 7 e 3 / 6 J h 7 t f 7 P z e D 3 Z / 8 u n Z 6 c O f + u a c 7 U 6 f A w v I 3 / S a / A 8 n S R X J U Z 3 8 3 v e e P D 2 j t Z 9 n 3 9 5 7 c / p m 7 y e e f e f 1 2 b d / 6 s U 3 t u I W y w K 9 i a w e f w M U v b H f D 4 l L h m g a S T 5 9 e f b F g + f 3 v 7 x 3 7 / m 3 d 1 4 S U Z 9 8 9 8 2 3 v / r y 2 6 c / 9 T U 6 j N I 0 l t + J M O n r b 3 5 B / o e T W Y o k l h 7 e 3 z / + y d O H 3 z 1 4 + F N v T j 4 / 2 P m 9 n / 3 k w Z c / 9 X D n u 1 + j w y h N Y 6 m b G J / + L B D 1 h 5 U 1 i i S N H j x 5 8 e X Z 5 7 / P 7 / 3 F 3 r 0 n x 2 c P z n 7 v s 3 t f / V 7 3 v v P 0 G 9 O n X z t n t L d / 8 r O c u v j h p I w + 7 R P 9 3 v F 3 j l / 8 3 v c / / + r 1 p 7 / X m 6 8 O 3 n z + d P / 5 7 / P p d 7 5 6 9 T U 6 j B K 9 2 + f t E 0 Y / + 1 S P 4 f a z w e z d Z X 2 s x 7 z 8 6 t 7 r h w + f f + f 3 v v 9 7 n b 1 5 8 J N P T u / / 5 E + 8 3 n v 4 4 G t 0 G K V 7 t 8 9 b M / v P / n p 7 D L V v n t k P + k R / u v v k J / f f v P x 0 / 8 G 9 n / x 8 9 + G z B z / 1 7 P f + f X 6 f N 9 / 5 4 m t 0 G C V 6 t 8 / b M / v P P t V j u P 1 s M H t 3 W Z / o / h O f P v 2 p L 0 + / f P m d L 1 5 9 + v D L b + 8 + / f T g u 1 8 + e H 7 2 k 1 + j w y j d u 3 3 e m t l P X 3 3 + s 0 z 2 G G r f P L P 3 1 v S Z 2 7 / 6 f O 8 7 X z 3 Z I / X y x f P n z 7 / 7 5 P l P f b X 3 5 N n v 8 z V 6 j M c n 3 U 5 v z + 4 / + 3 S P I v e z w e + 9 R X 1 Y 1 T f 3 f / L z 3 / t 4 / / j 3 + f Z P 7 D 7 c + 8 7 T 3 / v 5 V 2 9 O d 1 5 + n Q A t T v p Y k H Y r j v 8 h L L b / c A L I 3 p o + 0 f 3 Z v Y e / 1 3 e / / K l v n z x / 8 l P f 2 f m 9 v t z 9 f R 6 e 7 T x 4 / v k 3 5 s 3 0 O r 0 9 y / 8 Q C P / D i j N 7 i / p E + p / 6 i Q f 3 f p / f 6 8 m 3 f 5 / v n n 3 + a u f N z t k X B 1 9 + + u q 7 O w + / R o 9 x 0 s f i v V u x / A 9 h s f 2 H E 4 v 2 1 v R B 9 x e f v 3 j x 7 c + f f f X m J 3 a / O v m 9 X / 1 e O z 9 5 / O L l 7 7 X z E 1 + j x z j d Y y H h 7 V j + h 0 D 4 H 1 a 8 2 l v U R 2 7 l 9 P W D T 5 9 9 9 e W 9 7 + y / 3 n n 9 E 9 + 9 f / L s 6 b M v n + w 8 / x o 9 x k n / t S P W H 8 J i + w 8 n Z O 2 t 6 c O d P P j O 5 7 / X y b M v n u 8 8 f 7 l z 8 s W z n R e / 9 / 7 + 7 u 9 1 / / f 6 G j 3 G 6 d 7 t 9 P Y s / 0 M g f A y 5 D 2 F 5 W R w M O / n A t c E v X 7 3 5 / c 9 o i f s b X X H 8 9 t n p q + N X J 9 / + f X 4 2 Q b 8 5 / b 2 x w n v 6 7 O z 3 / h q r j T H Y L 4 5 / 8 u z z 4 x v X d 9 8 T 4 + O v 3 n z 5 7 G z z r N 0 W Q z D A V 8 + / m d X s p 6 / O n j / / / Z 9 + + d 0 X v / + X L 0 i 6 X v z k N w L 2 2 2 e f f / s 5 / f / N 7 / / 6 z a u v T t 5 8 9 e r 0 9 / / i F G v b 3 8 w k 0 Y S f 0 m r m y e n v / 3 u d / j 7 f D M i T 5 2 c v v / j y 6 e n v v X n a n 3 3 1 / P n r s 5 8 6 f a / Z N 7 B v W B r + W r C P n 3 7 n q 9 e Q g b M X b 3 7 / 4 1 e n 3 w x f 0 J 9 v T k 9 u l I L b g n v 6 5 e / / 4 k t a n j 1 9 f v q G z M Z X 4 I T f X x T Z N z N 7 r 7 / 9 5 X f Z O J y + e P O a V u J / f 1 m t N Z 9 8 M 3 1 8 9 Z I 0 z e v X v / + L 0 + / + / s / P X n w N h X N X f z 0 7 f U 1 / v H r 9 6 v d / / X v / / m h z 9 D j 4 g 8 F + / u r s 6 e 9 / z / T h v x n D j j + 7 e X X a A H 0 P D i N B o 9 V 0 I u p r k u D n N / A w 2 f v j G R m 2 U f q T e d 0 U 1 f K z B / s 7 O 2 P + b 5 S e r M t 2 X e e f L f N 1 W 2 f l K H 2 5 n p T F 9 P f K r 9 9 U b / P l Z w / 3 P s 0 + 3 d s 5 m E 7 O 7 x 9 M s s n X w f P k O W G 6 G c l p t R g 3 2 W o 8 K c Z 5 O 8 6 W W X n 9 g 7 w e Z 0 B 8 T C M 4 a / P F 5 3 U x e 6 / u n x 6 / O c Z n P 3 l G W G z u / + n L 9 5 y C N 8 e v P j 8 l + R n u o h v E U x f v t 5 I u A n M z A x F 5 v r 3 7 k w 9 f n u 2 / e v h i 5 / l P f v r k 9 / n O 8 9 N 7 T 3 Z 2 f 5 / 3 X a Q 8 P b 3 B j T l f 5 8 s 2 f z 9 S P T 1 9 f f b 5 i 9 + f 3 b E b R / J T P / n y x c v P v / y 9 n r 3 4 i W + T Q 3 j w k / e / + + X O T 7 0 4 e b 8 E x K v j F 5 / f 0 N f v d v y 7 7 T 7 6 3 T 7 / 3 b 7 O 2 n j E y + 6 P 5 K u 9 7 7 z a f b H / Y P e n f m L / 4 A l p 7 1 c v P n 3 5 + + z t v / w a H c a d 7 E 6 f A w v H 3 / R a / A 8 n O b X X J + j u T 3 7 + 1 U 9 Q f P D 6 O 8 d P d n + f 3 / v F g 5 / 4 8 i e e / D 5 P H r y f 3 7 e B o L H s z 5 v I q v E 3 T d E f V t Y p k n T 6 4 u T + 8 5 / 8 q T e f n + 0 9 e / V w / 8 n L n 3 z 2 k 5 + + + q k 3 e 1 9 n L T x K 0 6 + d c / r Z X 7 z 8 4 a S c I h m n + 5 9 / 9 / i 7 X z 5 5 / u b J s w e / 9 5 d f P n v 1 7 P d 5 9 v r 3 + r 1 / 7 6 / D T V G i f / 2 E 0 8 8 + 1 X 9 Y + a Z I u u n B s 9 / n y e t n 3 z 5 5 8 / v s n / z e n / 7 e v 8 / z 1 2 + O T 3 / v L 7 9 z 9 j U 6 j N L 9 a 2 e b f v Y X L 3 8 4 y a Z P + 0 R / 8 9 2 f O v 3 O y Y P P 9 7 9 4 8 X t 9 + e z g i 9 c / 9 e T l y f 0 v v r k V h W 6 f t 2 f 2 n 3 2 q x 3 D 7 2 W D 2 B 3 2 6 f / n k 9 e f f + c 6 D n z z d + f b J 8 c F 3 d n 7 y 9 / 7 0 i 6 + O n + 2 8 n + + 2 g e 7 d P m / N 7 D / 7 S 5 c x 1 L 5 5 Z j / o E / 3 s 9 / q 9 X 7 7 e 3 9 9 5 s / / w u 7 / P 3 u / z 1 V c v n 7 x 6 8 e D z 3 f f 1 w w e J 3 u 3 z 9 s z + s 0 / 1 G G 4 / G 8 z + s E / 3 J w + / e v j y 9 P n n P / X V / u 5 P P d / 9 z r d f 3 d t 7 9 e 2 f + v z 9 A q 4 N d O / 2 e W t m / 9 l f t I y h 9 s 0 z + 2 4 k V r v / + Y O f f H H w Z u / 1 k + / 8 1 O 7 e q 5 9 8 9 t X u l z t 7 3 / 3 8 G 7 O n v U 5 v z + 4 / + 3 S P I v e z w e + 7 k e D y 5 K e O 9 3 / y 9 / r J 0 1 c P f u I n v / q p 3 Z 8 4 / X 1 e 7 L 7 8 z s F P f v d r 9 B g n f S z M u x X H / x D W L H 8 4 I e h u N y 4 j u j + 8 9 / r 3 O f 7 O g x f f f f H 8 u 7 / 3 3 u e v v / j 8 3 h c P 7 j 0 8 3 v 0 a P c b p H g s G b 8 f y P w T C / 7 A i 1 d 1 I q H r 6 k 5 9 / s X v v 2 f G 9 e 8 e f v v 7 u l w 8 / f f H 8 O 7 / X s 5 f f / c Z s a 6 / T W 7 P 8 D 2 H N 8 o c T r O 7 G o t W n v 8 / e w d M v X h 9 8 + u X n 3 3 3 y 6 v d 5 + B M P j w + + / X v d / / b X 6 D F O 9 6 8 f r v 4 Q C P 9 N x 6 s / W i z + 0 W L x j x a L f 7 R Y b D j r R 4 v F C 2 j f / 6 8 v F t 9 9 w 7 / Q 5 6 9 / / 5 8 8 f n V 2 / O T 5 K c n j m 2 P q 6 N X R Y / v r 7 / 9 t s n / P T 9 N 3 T f F o W Z S f f d T W 6 / w j d P b m 9 / 7 9 v 3 z y H Z o 1 v E / / f / 7 V 6 e t I s 7 t R + G 8 M l o z a q 1 e / d / D 3 2 d O j 4 + f P i c R P X x 1 / / v s T A v T L l 7 Q O R Z 8 / 5 o 5 Y H f I v N K z O y x F g J L 9 E y W / T L J 2 9 + f 2 / O D 5 5 9 a U H i 5 G 8 B R D 6 8 w T T Y U b z 9 d H 5 4 v T 5 G w v m 9 d e H o 1 L z + 3 / 3 y 1 e / 1 5 M v v / y 9 v s a g D G W + + w Q K m b 5 6 8 f X R M W j 8 / i 9 p + Z z + e P o 1 8 H n z 7 d M v f M r e 9 r 3 X b 3 6 f 5 6 e / / 1 c v a X 2 b V D / p P n 8 Y O + 8 1 j D e 0 G P u a 9 P 0 H g v l x 2 L a v / / J X X / / l F 1 / + / t 9 9 d e y L y 2 2 p a G e w M / T b v s 9 q k T 5 w Q v I B 3 G 2 R O f M Z 6 e i L Z 9 / 5 i a d f / T 5 f f f X m O 7 v 3 j r / 9 1 e / 9 n U 9 P j + 9 9 + f T z 9 w L + k k w X G b A P m 2 I F w m 9 8 H W q R g o c r / P r s x e f E v E 9 f / v 4 q j V 8 D 1 l e v T 0 l 6 3 5 x 9 Q f a c n K A v S W 9 + g I K y k J 4 f v / r 8 9 N b 6 5 W 6 o 1 Y E T W U Q 2 Y m T Z j 2 A S H t / t f v p Y q I j Y b t P c e q 3 0 D c Q + R 9 + t 6 r e T q n p r G v C H j 2 m d T N X A E c m R 9 x e a f X 5 6 9 P 8 A i Z p d L q w / A g A = < / A p p l i c a t i o n > 
</file>

<file path=customXml/itemProps1.xml><?xml version="1.0" encoding="utf-8"?>
<ds:datastoreItem xmlns:ds="http://schemas.openxmlformats.org/officeDocument/2006/customXml" ds:itemID="{8653315E-C78B-4182-9FFF-FCF5B8BA7791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6b.Clasificación Administrativa</vt:lpstr>
      <vt:lpstr>fechas</vt:lpstr>
      <vt:lpstr>fuente1</vt:lpstr>
      <vt:lpstr>fuente2</vt:lpstr>
      <vt:lpstr>fuente3</vt:lpstr>
      <vt:lpstr>'6b.Clasificación Administrativa'!Títulos_a_imprimir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6b. Clasificación Administrativa - LDF</dc:title>
  <dc:creator>Nancy Vázquez</dc:creator>
  <cp:lastModifiedBy>SAR</cp:lastModifiedBy>
  <cp:lastPrinted>2021-04-30T19:30:08Z</cp:lastPrinted>
  <dcterms:created xsi:type="dcterms:W3CDTF">2016-10-12T14:50:55Z</dcterms:created>
  <dcterms:modified xsi:type="dcterms:W3CDTF">2021-04-30T19:30:17Z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6b.Clasificación Administrativa</vt:lpwstr>
  </property>
  <property fmtid="{D5CDD505-2E9C-101B-9397-08002B2CF9AE}" pid="3" name="BExAnalyzer_OldName">
    <vt:lpwstr>6b. Estado Analítico de Egresos Clasif Administrativa.xlsx</vt:lpwstr>
  </property>
</Properties>
</file>