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LDF 31032021 PUBLICACION\"/>
    </mc:Choice>
  </mc:AlternateContent>
  <xr:revisionPtr revIDLastSave="0" documentId="13_ncr:1_{2D514775-52A7-48DC-846D-7D9E170B3DA8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6b.Clasificación Administrativa" sheetId="8" r:id="rId1"/>
    <sheet name="fechas" sheetId="16" state="hidden" r:id="rId2"/>
    <sheet name="fuente1" sheetId="13" state="hidden" r:id="rId3"/>
    <sheet name="fuente2" sheetId="14" state="hidden" r:id="rId4"/>
    <sheet name="fuente3" sheetId="15" state="hidden" r:id="rId5"/>
    <sheet name="BExRepositorySheet" sheetId="11" state="veryHidden" r:id="rId6"/>
  </sheets>
  <externalReferences>
    <externalReference r:id="rId7"/>
  </externalReferences>
  <definedNames>
    <definedName name="_xlnm.Print_Titles" localSheetId="0">'6b.Clasificación Administrativa'!$2:$8</definedName>
  </definedNames>
  <calcPr calcId="181029"/>
  <fileRecoveryPr autoRecover="0"/>
</workbook>
</file>

<file path=xl/calcChain.xml><?xml version="1.0" encoding="utf-8"?>
<calcChain xmlns="http://schemas.openxmlformats.org/spreadsheetml/2006/main">
  <c r="F4" i="16" l="1"/>
  <c r="F5" i="16" s="1"/>
  <c r="E4" i="16"/>
  <c r="E5" i="16" s="1"/>
  <c r="B10" i="16" l="1"/>
  <c r="I2" i="13"/>
  <c r="J2" i="13" l="1"/>
  <c r="O2" i="13"/>
  <c r="N2" i="13"/>
  <c r="P2" i="13"/>
  <c r="K2" i="13"/>
  <c r="L2" i="13"/>
  <c r="Q2" i="13"/>
  <c r="J3" i="13" l="1"/>
  <c r="I3" i="13"/>
  <c r="M2" i="13"/>
  <c r="K3" i="13"/>
  <c r="P3" i="13"/>
  <c r="O3" i="13"/>
  <c r="L3" i="13"/>
  <c r="M3" i="13"/>
  <c r="I4" i="13" l="1"/>
  <c r="J4" i="13"/>
  <c r="Q3" i="13"/>
  <c r="N4" i="13"/>
  <c r="L4" i="13"/>
  <c r="K4" i="13"/>
  <c r="N3" i="13"/>
  <c r="J5" i="13" l="1"/>
  <c r="I5" i="13"/>
  <c r="O4" i="13"/>
  <c r="N5" i="13"/>
  <c r="L5" i="13"/>
  <c r="P4" i="13"/>
  <c r="Q5" i="13"/>
  <c r="M4" i="13"/>
  <c r="M5" i="13"/>
  <c r="O5" i="13"/>
  <c r="K5" i="13"/>
  <c r="Q4" i="13"/>
  <c r="P5" i="13"/>
  <c r="J6" i="13" l="1"/>
  <c r="I6" i="13"/>
  <c r="P6" i="13"/>
  <c r="L6" i="13"/>
  <c r="M6" i="13"/>
  <c r="K6" i="13"/>
  <c r="O6" i="13"/>
  <c r="Q6" i="13"/>
  <c r="J7" i="13" l="1"/>
  <c r="I7" i="13"/>
  <c r="M7" i="13"/>
  <c r="Q7" i="13"/>
  <c r="K7" i="13"/>
  <c r="N6" i="13"/>
  <c r="J8" i="13" l="1"/>
  <c r="I8" i="13"/>
  <c r="L7" i="13"/>
  <c r="O8" i="13"/>
  <c r="O7" i="13"/>
  <c r="N7" i="13"/>
  <c r="K8" i="13"/>
  <c r="P8" i="13"/>
  <c r="P7" i="13"/>
  <c r="Q8" i="13"/>
  <c r="L8" i="13"/>
  <c r="M8" i="13"/>
  <c r="J9" i="13" l="1"/>
  <c r="I9" i="13"/>
  <c r="P9" i="13"/>
  <c r="O9" i="13"/>
  <c r="K9" i="13"/>
  <c r="N8" i="13"/>
  <c r="L9" i="13"/>
  <c r="J10" i="13" l="1"/>
  <c r="I10" i="13"/>
  <c r="L10" i="13"/>
  <c r="Q10" i="13"/>
  <c r="K10" i="13"/>
  <c r="O10" i="13"/>
  <c r="P10" i="13"/>
  <c r="N10" i="13"/>
  <c r="M10" i="13"/>
  <c r="Q9" i="13"/>
  <c r="N9" i="13"/>
  <c r="M9" i="13"/>
  <c r="J11" i="13" l="1"/>
  <c r="I11" i="13"/>
  <c r="Q11" i="13"/>
  <c r="K11" i="13"/>
  <c r="N11" i="13"/>
  <c r="M11" i="13"/>
  <c r="L11" i="13"/>
  <c r="O11" i="13"/>
  <c r="P11" i="13"/>
  <c r="J12" i="13" l="1"/>
  <c r="I12" i="13"/>
  <c r="O12" i="13"/>
  <c r="M12" i="13"/>
  <c r="Q12" i="13"/>
  <c r="P12" i="13"/>
  <c r="K12" i="13"/>
  <c r="L12" i="13"/>
  <c r="N12" i="13"/>
  <c r="J13" i="13" l="1"/>
  <c r="I13" i="13"/>
  <c r="K13" i="13"/>
  <c r="O13" i="13"/>
  <c r="L13" i="13"/>
  <c r="P13" i="13"/>
  <c r="M13" i="13"/>
  <c r="Q13" i="13"/>
  <c r="N13" i="13"/>
  <c r="J14" i="13" l="1"/>
  <c r="I14" i="13"/>
  <c r="O14" i="13"/>
  <c r="M14" i="13"/>
  <c r="L14" i="13"/>
  <c r="P14" i="13"/>
  <c r="K14" i="13"/>
  <c r="Q14" i="13"/>
  <c r="N14" i="13"/>
  <c r="J15" i="13" l="1"/>
  <c r="I15" i="13"/>
  <c r="M15" i="13"/>
  <c r="L15" i="13"/>
  <c r="K15" i="13"/>
  <c r="N15" i="13"/>
  <c r="P15" i="13"/>
  <c r="O15" i="13"/>
  <c r="Q15" i="13"/>
  <c r="J16" i="13" l="1"/>
  <c r="I16" i="13"/>
  <c r="N16" i="13"/>
  <c r="Q16" i="13"/>
  <c r="O16" i="13"/>
  <c r="P16" i="13"/>
  <c r="K16" i="13"/>
  <c r="L16" i="13"/>
  <c r="M16" i="13"/>
  <c r="J17" i="13" l="1"/>
  <c r="I17" i="13"/>
  <c r="L17" i="13"/>
  <c r="P17" i="13"/>
  <c r="K17" i="13"/>
  <c r="O17" i="13"/>
  <c r="Q17" i="13"/>
  <c r="M17" i="13"/>
  <c r="N17" i="13"/>
  <c r="J18" i="13" l="1"/>
  <c r="I18" i="13"/>
  <c r="K18" i="13"/>
  <c r="L18" i="13"/>
  <c r="P18" i="13"/>
  <c r="J19" i="13" l="1"/>
  <c r="I19" i="13"/>
  <c r="N18" i="13"/>
  <c r="Q19" i="13"/>
  <c r="Q18" i="13"/>
  <c r="K19" i="13"/>
  <c r="M18" i="13"/>
  <c r="O19" i="13"/>
  <c r="P19" i="13"/>
  <c r="O18" i="13"/>
  <c r="N19" i="13"/>
  <c r="M19" i="13"/>
  <c r="L19" i="13"/>
  <c r="J20" i="13" l="1"/>
  <c r="I20" i="13"/>
  <c r="M20" i="13"/>
  <c r="K20" i="13"/>
  <c r="L20" i="13"/>
  <c r="N20" i="13"/>
  <c r="O20" i="13"/>
  <c r="J21" i="13" l="1"/>
  <c r="I21" i="13"/>
  <c r="Q20" i="13"/>
  <c r="N21" i="13"/>
  <c r="P20" i="13"/>
  <c r="M21" i="13"/>
  <c r="Q21" i="13"/>
  <c r="L21" i="13"/>
  <c r="O21" i="13"/>
  <c r="P21" i="13"/>
  <c r="K21" i="13"/>
  <c r="J22" i="13" l="1"/>
  <c r="I22" i="13"/>
  <c r="Q22" i="13"/>
  <c r="L22" i="13"/>
  <c r="N22" i="13"/>
  <c r="P22" i="13"/>
  <c r="O22" i="13"/>
  <c r="M22" i="13"/>
  <c r="K22" i="13"/>
  <c r="J23" i="13" l="1"/>
  <c r="I23" i="13"/>
  <c r="K23" i="13"/>
  <c r="Q23" i="13"/>
  <c r="N23" i="13"/>
  <c r="P23" i="13"/>
  <c r="L23" i="13"/>
  <c r="M23" i="13"/>
  <c r="J24" i="13" l="1"/>
  <c r="I24" i="13"/>
  <c r="O24" i="13"/>
  <c r="L24" i="13"/>
  <c r="K24" i="13"/>
  <c r="P24" i="13"/>
  <c r="O23" i="13"/>
  <c r="M24" i="13"/>
  <c r="Q24" i="13"/>
  <c r="N24" i="13"/>
  <c r="J25" i="13" l="1"/>
  <c r="I25" i="13"/>
  <c r="N25" i="13"/>
  <c r="K25" i="13"/>
  <c r="Q25" i="13"/>
  <c r="L25" i="13"/>
  <c r="P25" i="13"/>
  <c r="M25" i="13"/>
  <c r="O25" i="13"/>
  <c r="J26" i="13" l="1"/>
  <c r="I26" i="13"/>
  <c r="P26" i="13"/>
  <c r="K26" i="13"/>
  <c r="O26" i="13"/>
  <c r="Q26" i="13"/>
  <c r="M26" i="13"/>
  <c r="N26" i="13"/>
  <c r="J27" i="13" l="1"/>
  <c r="I27" i="13"/>
  <c r="L26" i="13"/>
  <c r="Q27" i="13"/>
  <c r="L27" i="13"/>
  <c r="K27" i="13"/>
  <c r="N27" i="13"/>
  <c r="P27" i="13"/>
  <c r="M27" i="13"/>
  <c r="O27" i="13"/>
  <c r="J28" i="13" l="1"/>
  <c r="I28" i="13"/>
  <c r="Q28" i="13"/>
  <c r="N28" i="13"/>
  <c r="O28" i="13"/>
  <c r="P28" i="13"/>
  <c r="L28" i="13"/>
  <c r="K28" i="13"/>
  <c r="J29" i="13" l="1"/>
  <c r="I29" i="13"/>
  <c r="L29" i="13"/>
  <c r="Q29" i="13"/>
  <c r="O29" i="13"/>
  <c r="K29" i="13"/>
  <c r="M28" i="13"/>
  <c r="M29" i="13"/>
  <c r="P29" i="13"/>
  <c r="N29" i="13"/>
  <c r="J30" i="13" l="1"/>
  <c r="I30" i="13"/>
  <c r="K30" i="13"/>
  <c r="M30" i="13"/>
  <c r="O30" i="13"/>
  <c r="P30" i="13"/>
  <c r="Q30" i="13"/>
  <c r="N30" i="13"/>
  <c r="L30" i="13"/>
  <c r="J31" i="13" l="1"/>
  <c r="I31" i="13"/>
  <c r="M31" i="13"/>
  <c r="Q31" i="13"/>
  <c r="L31" i="13"/>
  <c r="N31" i="13"/>
  <c r="K31" i="13"/>
  <c r="O31" i="13"/>
  <c r="P31" i="13"/>
  <c r="J32" i="13" l="1"/>
  <c r="I32" i="13"/>
  <c r="Q32" i="13"/>
  <c r="P32" i="13"/>
  <c r="K32" i="13"/>
  <c r="M32" i="13"/>
  <c r="L32" i="13"/>
  <c r="N32" i="13"/>
  <c r="O32" i="13"/>
  <c r="J33" i="13" l="1"/>
  <c r="I33" i="13"/>
  <c r="O33" i="13"/>
  <c r="K33" i="13"/>
  <c r="P33" i="13"/>
  <c r="N33" i="13"/>
  <c r="Q33" i="13"/>
  <c r="L33" i="13"/>
  <c r="M33" i="13"/>
  <c r="J34" i="13" l="1"/>
  <c r="I34" i="13"/>
  <c r="K34" i="13"/>
  <c r="Q34" i="13"/>
  <c r="O34" i="13"/>
  <c r="N34" i="13"/>
  <c r="M34" i="13"/>
  <c r="L34" i="13"/>
  <c r="P34" i="13"/>
  <c r="J35" i="13" l="1"/>
  <c r="I35" i="13"/>
  <c r="Q35" i="13"/>
  <c r="L35" i="13"/>
  <c r="N35" i="13"/>
  <c r="P35" i="13"/>
  <c r="K35" i="13"/>
  <c r="O35" i="13"/>
  <c r="J36" i="13" l="1"/>
  <c r="I36" i="13"/>
  <c r="M36" i="13"/>
  <c r="M35" i="13"/>
  <c r="K36" i="13"/>
  <c r="O36" i="13"/>
  <c r="Q36" i="13"/>
  <c r="L36" i="13"/>
  <c r="P36" i="13"/>
  <c r="N36" i="13"/>
  <c r="J37" i="13" l="1"/>
  <c r="I37" i="13"/>
  <c r="L37" i="13"/>
  <c r="M37" i="13"/>
  <c r="O37" i="13"/>
  <c r="Q37" i="13"/>
  <c r="K37" i="13"/>
  <c r="P37" i="13"/>
  <c r="J38" i="13" l="1"/>
  <c r="I38" i="13"/>
  <c r="P38" i="13"/>
  <c r="O38" i="13"/>
  <c r="K38" i="13"/>
  <c r="N37" i="13"/>
  <c r="M38" i="13"/>
  <c r="L38" i="13"/>
  <c r="N38" i="13"/>
  <c r="Q38" i="13"/>
  <c r="J39" i="13" l="1"/>
  <c r="I39" i="13"/>
  <c r="M39" i="13"/>
  <c r="P39" i="13"/>
  <c r="N39" i="13"/>
  <c r="L39" i="13"/>
  <c r="K39" i="13"/>
  <c r="Q39" i="13"/>
  <c r="J40" i="13" l="1"/>
  <c r="I40" i="13"/>
  <c r="K40" i="13"/>
  <c r="L40" i="13"/>
  <c r="O39" i="13"/>
  <c r="Q40" i="13"/>
  <c r="N40" i="13"/>
  <c r="P40" i="13"/>
  <c r="M40" i="13"/>
  <c r="O40" i="13"/>
  <c r="J41" i="13" l="1"/>
  <c r="I41" i="13"/>
  <c r="K41" i="13"/>
  <c r="L41" i="13"/>
  <c r="M41" i="13"/>
  <c r="Q41" i="13"/>
  <c r="O41" i="13"/>
  <c r="N41" i="13"/>
  <c r="P41" i="13"/>
  <c r="J42" i="13" l="1"/>
  <c r="I42" i="13"/>
  <c r="N42" i="13"/>
  <c r="Q42" i="13"/>
  <c r="L42" i="13"/>
  <c r="O42" i="13"/>
  <c r="K42" i="13"/>
  <c r="M42" i="13"/>
  <c r="P42" i="13"/>
  <c r="J43" i="13" l="1"/>
  <c r="I43" i="13"/>
  <c r="Q43" i="13"/>
  <c r="K43" i="13"/>
  <c r="N43" i="13"/>
  <c r="O43" i="13"/>
  <c r="L43" i="13"/>
  <c r="P43" i="13"/>
  <c r="M43" i="13"/>
  <c r="J44" i="13" l="1"/>
  <c r="I44" i="13"/>
  <c r="K44" i="13"/>
  <c r="M44" i="13"/>
  <c r="O44" i="13"/>
  <c r="L44" i="13"/>
  <c r="Q44" i="13"/>
  <c r="P44" i="13"/>
  <c r="N44" i="13"/>
  <c r="J45" i="13" l="1"/>
  <c r="I45" i="13"/>
  <c r="N45" i="13"/>
  <c r="P45" i="13"/>
  <c r="Q45" i="13"/>
  <c r="O45" i="13"/>
  <c r="L45" i="13"/>
  <c r="K45" i="13"/>
  <c r="J46" i="13" l="1"/>
  <c r="I46" i="13"/>
  <c r="N46" i="13"/>
  <c r="M45" i="13"/>
  <c r="K46" i="13"/>
  <c r="P46" i="13"/>
  <c r="O46" i="13"/>
  <c r="L46" i="13"/>
  <c r="M46" i="13"/>
  <c r="Q46" i="13"/>
  <c r="J47" i="13" l="1"/>
  <c r="I47" i="13"/>
  <c r="Q47" i="13"/>
  <c r="L47" i="13"/>
  <c r="P47" i="13"/>
  <c r="M47" i="13"/>
  <c r="O47" i="13"/>
  <c r="K47" i="13"/>
  <c r="J48" i="13" l="1"/>
  <c r="I48" i="13"/>
  <c r="K48" i="13"/>
  <c r="P48" i="13"/>
  <c r="L48" i="13"/>
  <c r="O48" i="13"/>
  <c r="N47" i="13"/>
  <c r="M48" i="13"/>
  <c r="Q48" i="13"/>
  <c r="N48" i="13"/>
  <c r="J49" i="13" l="1"/>
  <c r="I49" i="13"/>
  <c r="K49" i="13"/>
  <c r="M49" i="13"/>
  <c r="L49" i="13"/>
  <c r="P49" i="13"/>
  <c r="O49" i="13"/>
  <c r="N49" i="13"/>
  <c r="Q49" i="13"/>
  <c r="J50" i="13" l="1"/>
  <c r="I50" i="13"/>
  <c r="L50" i="13"/>
  <c r="K50" i="13"/>
  <c r="Q50" i="13"/>
  <c r="P50" i="13"/>
  <c r="M50" i="13"/>
  <c r="O50" i="13"/>
  <c r="N50" i="13"/>
  <c r="J51" i="13" l="1"/>
  <c r="I51" i="13"/>
  <c r="K51" i="13"/>
  <c r="L51" i="13"/>
  <c r="P51" i="13"/>
  <c r="J52" i="13" l="1"/>
  <c r="I52" i="13"/>
  <c r="M51" i="13"/>
  <c r="O51" i="13"/>
  <c r="P52" i="13"/>
  <c r="K52" i="13"/>
  <c r="Q51" i="13"/>
  <c r="Q52" i="13"/>
  <c r="N51" i="13"/>
  <c r="O52" i="13"/>
  <c r="J53" i="13" l="1"/>
  <c r="I53" i="13"/>
  <c r="O53" i="13"/>
  <c r="Q53" i="13"/>
  <c r="K53" i="13"/>
  <c r="L52" i="13"/>
  <c r="M52" i="13"/>
  <c r="N52" i="13"/>
  <c r="M53" i="13"/>
  <c r="P53" i="13"/>
  <c r="N53" i="13"/>
  <c r="L53" i="13"/>
  <c r="J54" i="13" l="1"/>
  <c r="I54" i="13"/>
  <c r="K54" i="13"/>
  <c r="P54" i="13"/>
  <c r="Q54" i="13"/>
  <c r="L54" i="13"/>
  <c r="O54" i="13"/>
  <c r="N54" i="13"/>
  <c r="M54" i="13"/>
  <c r="J55" i="13" l="1"/>
  <c r="I55" i="13"/>
  <c r="L55" i="13"/>
  <c r="K55" i="13"/>
  <c r="M55" i="13"/>
  <c r="O55" i="13"/>
  <c r="N55" i="13"/>
  <c r="P55" i="13"/>
  <c r="Q55" i="13"/>
  <c r="J56" i="13" l="1"/>
  <c r="I56" i="13"/>
  <c r="Q56" i="13"/>
  <c r="K56" i="13"/>
  <c r="N56" i="13"/>
  <c r="M56" i="13"/>
  <c r="L56" i="13"/>
  <c r="O56" i="13"/>
  <c r="P56" i="13"/>
  <c r="J57" i="13" l="1"/>
  <c r="I57" i="13"/>
  <c r="Q57" i="13"/>
  <c r="K57" i="13"/>
  <c r="N57" i="13"/>
  <c r="O57" i="13"/>
  <c r="J58" i="13" l="1"/>
  <c r="I58" i="13"/>
  <c r="Q58" i="13"/>
  <c r="L57" i="13"/>
  <c r="M58" i="13"/>
  <c r="K58" i="13"/>
  <c r="L58" i="13"/>
  <c r="M57" i="13"/>
  <c r="P57" i="13"/>
  <c r="P58" i="13"/>
  <c r="J59" i="13" l="1"/>
  <c r="I59" i="13"/>
  <c r="O59" i="13"/>
  <c r="N59" i="13"/>
  <c r="M59" i="13"/>
  <c r="P59" i="13"/>
  <c r="O58" i="13"/>
  <c r="N58" i="13"/>
  <c r="Q59" i="13"/>
  <c r="L59" i="13"/>
  <c r="K59" i="13"/>
  <c r="J60" i="13" l="1"/>
  <c r="I60" i="13"/>
  <c r="O60" i="13"/>
  <c r="M60" i="13"/>
  <c r="K60" i="13"/>
  <c r="P60" i="13"/>
  <c r="L60" i="13"/>
  <c r="J61" i="13" l="1"/>
  <c r="I61" i="13"/>
  <c r="L61" i="13"/>
  <c r="N61" i="13"/>
  <c r="K61" i="13"/>
  <c r="O61" i="13"/>
  <c r="N60" i="13"/>
  <c r="P61" i="13"/>
  <c r="M61" i="13"/>
  <c r="Q60" i="13"/>
  <c r="Q61" i="13"/>
  <c r="J62" i="13" l="1"/>
  <c r="I62" i="13"/>
  <c r="L62" i="13"/>
  <c r="K62" i="13"/>
  <c r="N62" i="13"/>
  <c r="P62" i="13"/>
  <c r="J63" i="13" l="1"/>
  <c r="I63" i="13"/>
  <c r="Q62" i="13"/>
  <c r="K63" i="13"/>
  <c r="L63" i="13"/>
  <c r="O62" i="13"/>
  <c r="M63" i="13"/>
  <c r="M62" i="13"/>
  <c r="O63" i="13"/>
  <c r="J64" i="13" l="1"/>
  <c r="I64" i="13"/>
  <c r="M64" i="13"/>
  <c r="K64" i="13"/>
  <c r="O64" i="13"/>
  <c r="Q64" i="13"/>
  <c r="N63" i="13"/>
  <c r="Q63" i="13"/>
  <c r="P63" i="13"/>
  <c r="J65" i="13" l="1"/>
  <c r="I65" i="13"/>
  <c r="L65" i="13"/>
  <c r="O65" i="13"/>
  <c r="P64" i="13"/>
  <c r="N65" i="13"/>
  <c r="K65" i="13"/>
  <c r="L64" i="13"/>
  <c r="N64" i="13"/>
  <c r="M65" i="13"/>
  <c r="P65" i="13"/>
  <c r="J66" i="13" l="1"/>
  <c r="I66" i="13"/>
  <c r="O66" i="13"/>
  <c r="Q66" i="13"/>
  <c r="Q65" i="13"/>
  <c r="K66" i="13"/>
  <c r="N66" i="13"/>
  <c r="M66" i="13"/>
  <c r="L66" i="13"/>
  <c r="P66" i="13"/>
  <c r="J67" i="13" l="1"/>
  <c r="I67" i="13"/>
  <c r="N67" i="13"/>
  <c r="K67" i="13"/>
  <c r="M67" i="13"/>
  <c r="Q67" i="13"/>
  <c r="J68" i="13" l="1"/>
  <c r="I68" i="13"/>
  <c r="K68" i="13"/>
  <c r="M68" i="13"/>
  <c r="P67" i="13"/>
  <c r="L67" i="13"/>
  <c r="O67" i="13"/>
  <c r="L68" i="13"/>
  <c r="J69" i="13" l="1"/>
  <c r="I69" i="13"/>
  <c r="O68" i="13"/>
  <c r="M69" i="13"/>
  <c r="Q68" i="13"/>
  <c r="P68" i="13"/>
  <c r="N68" i="13"/>
  <c r="L69" i="13"/>
  <c r="K69" i="13"/>
  <c r="J70" i="13" l="1"/>
  <c r="I70" i="13"/>
  <c r="N69" i="13"/>
  <c r="K70" i="13"/>
  <c r="O70" i="13"/>
  <c r="O69" i="13"/>
  <c r="P69" i="13"/>
  <c r="Q69" i="13"/>
  <c r="Q70" i="13"/>
  <c r="J71" i="13" l="1"/>
  <c r="I71" i="13"/>
  <c r="N71" i="13"/>
  <c r="K71" i="13"/>
  <c r="M70" i="13"/>
  <c r="N70" i="13"/>
  <c r="L70" i="13"/>
  <c r="P71" i="13"/>
  <c r="P70" i="13"/>
  <c r="J72" i="13" l="1"/>
  <c r="I72" i="13"/>
  <c r="O72" i="13"/>
  <c r="L71" i="13"/>
  <c r="M72" i="13"/>
  <c r="O71" i="13"/>
  <c r="K72" i="13"/>
  <c r="Q71" i="13"/>
  <c r="P72" i="13"/>
  <c r="M71" i="13"/>
  <c r="N72" i="13"/>
  <c r="J73" i="13" l="1"/>
  <c r="I73" i="13"/>
  <c r="Q72" i="13"/>
  <c r="O73" i="13"/>
  <c r="M73" i="13"/>
  <c r="N73" i="13"/>
  <c r="P73" i="13"/>
  <c r="L72" i="13"/>
  <c r="K73" i="13"/>
  <c r="L73" i="13"/>
  <c r="Q73" i="13"/>
  <c r="J74" i="13" l="1"/>
  <c r="I74" i="13"/>
  <c r="L74" i="13"/>
  <c r="O74" i="13"/>
  <c r="K74" i="13"/>
  <c r="Q74" i="13"/>
  <c r="P74" i="13"/>
  <c r="J75" i="13" l="1"/>
  <c r="I75" i="13"/>
  <c r="M74" i="13"/>
  <c r="Q75" i="13"/>
  <c r="N74" i="13"/>
  <c r="P75" i="13"/>
  <c r="N75" i="13"/>
  <c r="K75" i="13"/>
  <c r="O75" i="13"/>
  <c r="L75" i="13"/>
  <c r="J76" i="13" l="1"/>
  <c r="I76" i="13"/>
  <c r="M76" i="13"/>
  <c r="K76" i="13"/>
  <c r="L76" i="13"/>
  <c r="O76" i="13"/>
  <c r="N76" i="13"/>
  <c r="P76" i="13"/>
  <c r="M75" i="13"/>
  <c r="J77" i="13" l="1"/>
  <c r="I77" i="13"/>
  <c r="L77" i="13"/>
  <c r="N77" i="13"/>
  <c r="O77" i="13"/>
  <c r="Q77" i="13"/>
  <c r="M77" i="13"/>
  <c r="K77" i="13"/>
  <c r="P77" i="13"/>
  <c r="Q76" i="13"/>
  <c r="J78" i="13" l="1"/>
  <c r="I78" i="13"/>
  <c r="O78" i="13"/>
  <c r="K78" i="13"/>
  <c r="Q78" i="13"/>
  <c r="P78" i="13"/>
  <c r="J79" i="13" l="1"/>
  <c r="I79" i="13"/>
  <c r="K79" i="13"/>
  <c r="O79" i="13"/>
  <c r="M79" i="13"/>
  <c r="M78" i="13"/>
  <c r="N78" i="13"/>
  <c r="L78" i="13"/>
  <c r="P79" i="13"/>
  <c r="J80" i="13" l="1"/>
  <c r="I80" i="13"/>
  <c r="Q80" i="13"/>
  <c r="L80" i="13"/>
  <c r="Q79" i="13"/>
  <c r="M80" i="13"/>
  <c r="L79" i="13"/>
  <c r="P80" i="13"/>
  <c r="N79" i="13"/>
  <c r="K80" i="13"/>
  <c r="N80" i="13"/>
  <c r="O80" i="13"/>
  <c r="J81" i="13" l="1"/>
  <c r="I81" i="13"/>
  <c r="N81" i="13"/>
  <c r="K81" i="13"/>
  <c r="O81" i="13"/>
  <c r="L81" i="13"/>
  <c r="J82" i="13" l="1"/>
  <c r="I82" i="13"/>
  <c r="L82" i="13"/>
  <c r="K82" i="13"/>
  <c r="N82" i="13"/>
  <c r="P81" i="13"/>
  <c r="Q81" i="13"/>
  <c r="Q82" i="13"/>
  <c r="P82" i="13"/>
  <c r="M81" i="13"/>
  <c r="O82" i="13"/>
  <c r="M82" i="13"/>
  <c r="J83" i="13" l="1"/>
  <c r="I83" i="13"/>
  <c r="P83" i="13"/>
  <c r="L83" i="13"/>
  <c r="O83" i="13"/>
  <c r="K83" i="13"/>
  <c r="N83" i="13"/>
  <c r="J84" i="13" l="1"/>
  <c r="I84" i="13"/>
  <c r="L84" i="13"/>
  <c r="N84" i="13"/>
  <c r="K84" i="13"/>
  <c r="Q83" i="13"/>
  <c r="M84" i="13"/>
  <c r="M83" i="13"/>
  <c r="O84" i="13"/>
  <c r="Q84" i="13"/>
  <c r="P84" i="13"/>
  <c r="J85" i="13" l="1"/>
  <c r="I85" i="13"/>
  <c r="Q85" i="13"/>
  <c r="K85" i="13"/>
  <c r="P85" i="13"/>
  <c r="N85" i="13"/>
  <c r="J86" i="13" l="1"/>
  <c r="I86" i="13"/>
  <c r="K86" i="13"/>
  <c r="L85" i="13"/>
  <c r="M86" i="13"/>
  <c r="M85" i="13"/>
  <c r="O86" i="13"/>
  <c r="N86" i="13"/>
  <c r="O85" i="13"/>
  <c r="Q86" i="13"/>
  <c r="J87" i="13" l="1"/>
  <c r="I87" i="13"/>
  <c r="Q87" i="13"/>
  <c r="O87" i="13"/>
  <c r="P87" i="13"/>
  <c r="P86" i="13"/>
  <c r="L87" i="13"/>
  <c r="L86" i="13"/>
  <c r="N87" i="13"/>
  <c r="M87" i="13"/>
  <c r="K87" i="13"/>
  <c r="J88" i="13" l="1"/>
  <c r="I88" i="13"/>
  <c r="O88" i="13"/>
  <c r="K88" i="13"/>
  <c r="P88" i="13"/>
  <c r="L88" i="13"/>
  <c r="N88" i="13"/>
  <c r="M88" i="13"/>
  <c r="Q88" i="13"/>
  <c r="J89" i="13" l="1"/>
  <c r="I89" i="13"/>
  <c r="Q89" i="13"/>
  <c r="N89" i="13"/>
  <c r="M89" i="13"/>
  <c r="K89" i="13"/>
  <c r="P89" i="13"/>
  <c r="J90" i="13" l="1"/>
  <c r="I90" i="13"/>
  <c r="O89" i="13"/>
  <c r="M90" i="13"/>
  <c r="P90" i="13"/>
  <c r="O90" i="13"/>
  <c r="N90" i="13"/>
  <c r="L90" i="13"/>
  <c r="K90" i="13"/>
  <c r="L89" i="13"/>
  <c r="Q90" i="13"/>
  <c r="J91" i="13" l="1"/>
  <c r="I91" i="13"/>
  <c r="Q91" i="13"/>
  <c r="K91" i="13"/>
  <c r="N91" i="13"/>
  <c r="O91" i="13"/>
  <c r="L91" i="13"/>
  <c r="J92" i="13" l="1"/>
  <c r="I92" i="13"/>
  <c r="M91" i="13"/>
  <c r="N92" i="13"/>
  <c r="P92" i="13"/>
  <c r="K92" i="13"/>
  <c r="Q92" i="13"/>
  <c r="M92" i="13"/>
  <c r="P91" i="13"/>
  <c r="L92" i="13"/>
  <c r="J93" i="13" l="1"/>
  <c r="I93" i="13"/>
  <c r="O92" i="13"/>
  <c r="L93" i="13"/>
  <c r="O93" i="13"/>
  <c r="K93" i="13"/>
  <c r="P93" i="13"/>
  <c r="J94" i="13" l="1"/>
  <c r="I94" i="13"/>
  <c r="L94" i="13"/>
  <c r="Q93" i="13"/>
  <c r="N94" i="13"/>
  <c r="M93" i="13"/>
  <c r="N93" i="13"/>
  <c r="Q94" i="13"/>
  <c r="K94" i="13"/>
  <c r="P94" i="13"/>
  <c r="M94" i="13"/>
  <c r="O94" i="13"/>
  <c r="J95" i="13" l="1"/>
  <c r="I95" i="13"/>
  <c r="N95" i="13"/>
  <c r="K95" i="13"/>
  <c r="Q95" i="13"/>
  <c r="M95" i="13"/>
  <c r="P95" i="13"/>
  <c r="O95" i="13"/>
  <c r="L95" i="13"/>
  <c r="J96" i="13" l="1"/>
  <c r="I96" i="13"/>
  <c r="Q96" i="13"/>
  <c r="K96" i="13"/>
  <c r="M96" i="13"/>
  <c r="N96" i="13"/>
  <c r="P96" i="13"/>
  <c r="O96" i="13"/>
  <c r="L96" i="13"/>
  <c r="J97" i="13" l="1"/>
  <c r="I97" i="13"/>
  <c r="P97" i="13"/>
  <c r="K97" i="13"/>
  <c r="N97" i="13"/>
  <c r="Q97" i="13"/>
  <c r="M97" i="13"/>
  <c r="L97" i="13"/>
  <c r="O97" i="13"/>
  <c r="J98" i="13" l="1"/>
  <c r="I98" i="13"/>
  <c r="K98" i="13"/>
  <c r="O98" i="13"/>
  <c r="L98" i="13"/>
  <c r="M98" i="13"/>
  <c r="N98" i="13"/>
  <c r="Q98" i="13"/>
  <c r="P98" i="13"/>
  <c r="J99" i="13" l="1"/>
  <c r="I99" i="13"/>
  <c r="M99" i="13"/>
  <c r="K99" i="13"/>
  <c r="N99" i="13"/>
  <c r="O99" i="13"/>
  <c r="L99" i="13"/>
  <c r="Q99" i="13"/>
  <c r="P99" i="13"/>
  <c r="J100" i="13" l="1"/>
  <c r="I100" i="13"/>
  <c r="O100" i="13"/>
  <c r="K100" i="13"/>
  <c r="Q100" i="13"/>
  <c r="L100" i="13"/>
  <c r="M100" i="13"/>
  <c r="P100" i="13"/>
  <c r="N100" i="13"/>
  <c r="J101" i="13" l="1"/>
  <c r="I101" i="13"/>
  <c r="Q101" i="13"/>
  <c r="K101" i="13"/>
  <c r="P101" i="13"/>
  <c r="N101" i="13"/>
  <c r="O101" i="13"/>
  <c r="M101" i="13"/>
  <c r="L101" i="13"/>
  <c r="J102" i="13" l="1"/>
  <c r="I102" i="13"/>
  <c r="M102" i="13"/>
  <c r="K102" i="13"/>
  <c r="Q102" i="13"/>
  <c r="N102" i="13"/>
  <c r="L102" i="13"/>
  <c r="P102" i="13"/>
  <c r="O102" i="13"/>
  <c r="J103" i="13" l="1"/>
  <c r="I103" i="13"/>
  <c r="P103" i="13"/>
  <c r="K103" i="13"/>
  <c r="Q103" i="13"/>
  <c r="O103" i="13"/>
  <c r="L103" i="13"/>
  <c r="M103" i="13"/>
  <c r="N103" i="13"/>
  <c r="J104" i="13" l="1"/>
  <c r="I104" i="13"/>
  <c r="Q104" i="13"/>
  <c r="K104" i="13"/>
  <c r="L104" i="13"/>
  <c r="O104" i="13"/>
  <c r="N104" i="13"/>
  <c r="M104" i="13"/>
  <c r="P104" i="13"/>
  <c r="J105" i="13" l="1"/>
  <c r="I105" i="13"/>
  <c r="O105" i="13"/>
  <c r="K105" i="13"/>
  <c r="P105" i="13"/>
  <c r="Q105" i="13"/>
  <c r="N105" i="13"/>
  <c r="M105" i="13"/>
  <c r="L105" i="13"/>
  <c r="J106" i="13" l="1"/>
  <c r="I106" i="13"/>
  <c r="Q106" i="13"/>
  <c r="K106" i="13"/>
  <c r="L106" i="13"/>
  <c r="N106" i="13"/>
  <c r="M106" i="13"/>
  <c r="O106" i="13"/>
  <c r="P106" i="13"/>
  <c r="J107" i="13" l="1"/>
  <c r="I107" i="13"/>
  <c r="L107" i="13"/>
  <c r="K107" i="13"/>
  <c r="Q107" i="13"/>
  <c r="P107" i="13"/>
  <c r="N107" i="13"/>
  <c r="M107" i="13"/>
  <c r="O107" i="13"/>
  <c r="J108" i="13" l="1"/>
  <c r="I108" i="13"/>
  <c r="P108" i="13"/>
  <c r="K108" i="13"/>
  <c r="M108" i="13"/>
  <c r="Q108" i="13"/>
  <c r="L108" i="13"/>
  <c r="O108" i="13"/>
  <c r="N108" i="13"/>
  <c r="J109" i="13" l="1"/>
  <c r="I109" i="13"/>
  <c r="L109" i="13"/>
  <c r="K109" i="13"/>
  <c r="O109" i="13"/>
  <c r="M109" i="13"/>
  <c r="P109" i="13"/>
  <c r="Q109" i="13"/>
  <c r="N109" i="13"/>
  <c r="J110" i="13" l="1"/>
  <c r="I110" i="13"/>
  <c r="Q110" i="13"/>
  <c r="K110" i="13"/>
  <c r="M110" i="13"/>
  <c r="N110" i="13"/>
  <c r="P110" i="13"/>
  <c r="L110" i="13"/>
  <c r="O110" i="13"/>
  <c r="J111" i="13" l="1"/>
  <c r="I111" i="13"/>
  <c r="L111" i="13"/>
  <c r="K111" i="13"/>
  <c r="M111" i="13"/>
  <c r="O111" i="13"/>
  <c r="N111" i="13"/>
  <c r="P111" i="13"/>
  <c r="Q111" i="13"/>
  <c r="J112" i="13" l="1"/>
  <c r="I112" i="13"/>
  <c r="L112" i="13"/>
  <c r="K112" i="13"/>
  <c r="M112" i="13"/>
  <c r="P112" i="13"/>
  <c r="N112" i="13"/>
  <c r="Q112" i="13"/>
  <c r="O112" i="13"/>
  <c r="J113" i="13" l="1"/>
  <c r="I113" i="13"/>
  <c r="N113" i="13"/>
  <c r="K113" i="13"/>
  <c r="M113" i="13"/>
  <c r="O113" i="13"/>
  <c r="L113" i="13"/>
  <c r="P113" i="13"/>
  <c r="Q113" i="13"/>
  <c r="J114" i="13" l="1"/>
  <c r="I114" i="13"/>
  <c r="O114" i="13"/>
  <c r="K114" i="13"/>
  <c r="P114" i="13"/>
  <c r="N114" i="13"/>
  <c r="L114" i="13"/>
  <c r="Q114" i="13"/>
  <c r="M114" i="13"/>
  <c r="J115" i="13" l="1"/>
  <c r="I115" i="13"/>
  <c r="M115" i="13"/>
  <c r="K115" i="13"/>
  <c r="L115" i="13"/>
  <c r="N115" i="13"/>
  <c r="Q115" i="13"/>
  <c r="P115" i="13"/>
  <c r="O115" i="13"/>
  <c r="J116" i="13" l="1"/>
  <c r="I116" i="13"/>
  <c r="O116" i="13"/>
  <c r="L116" i="13"/>
  <c r="K116" i="13"/>
  <c r="M116" i="13"/>
  <c r="N116" i="13"/>
  <c r="P116" i="13"/>
  <c r="Q116" i="13"/>
  <c r="J117" i="13" l="1"/>
  <c r="I117" i="13"/>
  <c r="M117" i="13"/>
  <c r="K117" i="13"/>
  <c r="P117" i="13"/>
  <c r="L117" i="13"/>
  <c r="Q117" i="13"/>
  <c r="N117" i="13"/>
  <c r="O117" i="13"/>
  <c r="J118" i="13" l="1"/>
  <c r="I118" i="13"/>
  <c r="L118" i="13"/>
  <c r="K118" i="13"/>
  <c r="Q118" i="13"/>
  <c r="M118" i="13"/>
  <c r="O118" i="13"/>
  <c r="P118" i="13"/>
  <c r="N118" i="13"/>
  <c r="J119" i="13" l="1"/>
  <c r="I119" i="13"/>
  <c r="Q119" i="13"/>
  <c r="K119" i="13"/>
  <c r="N119" i="13"/>
  <c r="O119" i="13"/>
  <c r="L119" i="13"/>
  <c r="P119" i="13"/>
  <c r="M119" i="13"/>
  <c r="J120" i="13" l="1"/>
  <c r="I120" i="13"/>
  <c r="Q120" i="13"/>
  <c r="K120" i="13"/>
  <c r="N120" i="13"/>
  <c r="L120" i="13"/>
  <c r="O120" i="13"/>
  <c r="P120" i="13"/>
  <c r="M120" i="13"/>
  <c r="J121" i="13" l="1"/>
  <c r="I121" i="13"/>
  <c r="N121" i="13"/>
  <c r="K121" i="13"/>
  <c r="Q121" i="13"/>
  <c r="O121" i="13"/>
  <c r="P121" i="13"/>
  <c r="M121" i="13"/>
  <c r="L121" i="13"/>
  <c r="J122" i="13" l="1"/>
  <c r="I122" i="13"/>
  <c r="O122" i="13"/>
  <c r="K122" i="13"/>
  <c r="M122" i="13"/>
  <c r="P122" i="13"/>
  <c r="Q122" i="13"/>
  <c r="N122" i="13"/>
  <c r="L122" i="13"/>
  <c r="J123" i="13" l="1"/>
  <c r="I123" i="13"/>
  <c r="P123" i="13"/>
  <c r="K123" i="13"/>
  <c r="O123" i="13"/>
  <c r="Q123" i="13"/>
  <c r="M123" i="13"/>
  <c r="L123" i="13"/>
  <c r="N123" i="13"/>
  <c r="J124" i="13" l="1"/>
  <c r="I124" i="13"/>
  <c r="M124" i="13"/>
  <c r="K124" i="13"/>
  <c r="L124" i="13"/>
  <c r="P124" i="13"/>
  <c r="O124" i="13"/>
  <c r="N124" i="13"/>
  <c r="Q124" i="13"/>
  <c r="J125" i="13" l="1"/>
  <c r="I125" i="13"/>
  <c r="N125" i="13"/>
  <c r="K125" i="13"/>
  <c r="L125" i="13"/>
  <c r="Q125" i="13"/>
  <c r="P125" i="13"/>
  <c r="M125" i="13"/>
  <c r="O125" i="13"/>
  <c r="J126" i="13" l="1"/>
  <c r="I126" i="13"/>
  <c r="N126" i="13"/>
  <c r="K126" i="13"/>
  <c r="Q126" i="13"/>
  <c r="M126" i="13"/>
  <c r="P126" i="13"/>
  <c r="O126" i="13"/>
  <c r="L126" i="13"/>
  <c r="J127" i="13" l="1"/>
  <c r="I127" i="13"/>
  <c r="K127" i="13"/>
  <c r="M127" i="13"/>
  <c r="N127" i="13"/>
  <c r="Q127" i="13"/>
  <c r="O127" i="13"/>
  <c r="P127" i="13"/>
  <c r="L127" i="13"/>
  <c r="J128" i="13" l="1"/>
  <c r="I128" i="13"/>
  <c r="M128" i="13"/>
  <c r="K128" i="13"/>
  <c r="Q128" i="13"/>
  <c r="L128" i="13"/>
  <c r="N128" i="13"/>
  <c r="O128" i="13"/>
  <c r="P128" i="13"/>
  <c r="J129" i="13" l="1"/>
  <c r="I129" i="13"/>
  <c r="N129" i="13"/>
  <c r="M129" i="13"/>
  <c r="P129" i="13"/>
  <c r="K129" i="13"/>
  <c r="L129" i="13"/>
  <c r="O129" i="13"/>
  <c r="Q129" i="13"/>
  <c r="J130" i="13" l="1"/>
  <c r="I130" i="13"/>
  <c r="L130" i="13"/>
  <c r="K130" i="13"/>
  <c r="O130" i="13"/>
  <c r="Q130" i="13"/>
  <c r="P130" i="13"/>
  <c r="N130" i="13"/>
  <c r="M130" i="13"/>
  <c r="J131" i="13" l="1"/>
  <c r="I131" i="13"/>
  <c r="M131" i="13"/>
  <c r="N131" i="13"/>
  <c r="K131" i="13"/>
  <c r="L131" i="13"/>
  <c r="Q131" i="13"/>
  <c r="O131" i="13"/>
  <c r="P131" i="13"/>
  <c r="J132" i="13" l="1"/>
  <c r="I132" i="13"/>
  <c r="Q132" i="13"/>
  <c r="K132" i="13"/>
  <c r="L132" i="13"/>
  <c r="O132" i="13"/>
  <c r="P132" i="13"/>
  <c r="M132" i="13"/>
  <c r="N132" i="13"/>
  <c r="J133" i="13" l="1"/>
  <c r="I133" i="13"/>
  <c r="Q133" i="13"/>
  <c r="K133" i="13"/>
  <c r="M133" i="13"/>
  <c r="P133" i="13"/>
  <c r="N133" i="13"/>
  <c r="O133" i="13"/>
  <c r="L133" i="13"/>
  <c r="J134" i="13" l="1"/>
  <c r="I134" i="13"/>
  <c r="P134" i="13"/>
  <c r="K134" i="13"/>
  <c r="M134" i="13"/>
  <c r="N134" i="13"/>
  <c r="O134" i="13"/>
  <c r="Q134" i="13"/>
  <c r="L134" i="13"/>
  <c r="J135" i="13" l="1"/>
  <c r="I135" i="13"/>
  <c r="P135" i="13"/>
  <c r="K135" i="13"/>
  <c r="Q135" i="13"/>
  <c r="N135" i="13"/>
  <c r="M135" i="13"/>
  <c r="L135" i="13"/>
  <c r="O135" i="13"/>
  <c r="J136" i="13" l="1"/>
  <c r="I136" i="13"/>
  <c r="M136" i="13"/>
  <c r="K136" i="13"/>
  <c r="O136" i="13"/>
  <c r="P136" i="13"/>
  <c r="N136" i="13"/>
  <c r="L136" i="13"/>
  <c r="Q136" i="13"/>
  <c r="J137" i="13" l="1"/>
  <c r="I137" i="13"/>
  <c r="P137" i="13"/>
  <c r="K137" i="13"/>
  <c r="M137" i="13"/>
  <c r="N137" i="13"/>
  <c r="L137" i="13"/>
  <c r="Q137" i="13"/>
  <c r="O137" i="13"/>
  <c r="J138" i="13" l="1"/>
  <c r="I138" i="13"/>
  <c r="O138" i="13"/>
  <c r="K138" i="13"/>
  <c r="P138" i="13"/>
  <c r="N138" i="13"/>
  <c r="L138" i="13"/>
  <c r="M138" i="13"/>
  <c r="Q138" i="13"/>
  <c r="J139" i="13" l="1"/>
  <c r="I139" i="13"/>
  <c r="L139" i="13"/>
  <c r="K139" i="13"/>
  <c r="M139" i="13"/>
  <c r="Q139" i="13"/>
  <c r="P139" i="13"/>
  <c r="O139" i="13"/>
  <c r="N139" i="13"/>
  <c r="J140" i="13" l="1"/>
  <c r="I140" i="13"/>
  <c r="M140" i="13"/>
  <c r="K140" i="13"/>
  <c r="O140" i="13"/>
  <c r="L140" i="13"/>
  <c r="N140" i="13"/>
  <c r="P140" i="13"/>
  <c r="Q140" i="13"/>
  <c r="J141" i="13" l="1"/>
  <c r="I141" i="13"/>
  <c r="O141" i="13"/>
  <c r="K141" i="13"/>
  <c r="L141" i="13"/>
  <c r="P141" i="13"/>
  <c r="Q141" i="13"/>
  <c r="M141" i="13"/>
  <c r="N141" i="13"/>
  <c r="J142" i="13" l="1"/>
  <c r="I142" i="13"/>
  <c r="O142" i="13"/>
  <c r="K142" i="13"/>
  <c r="L142" i="13"/>
  <c r="P142" i="13"/>
  <c r="Q142" i="13"/>
  <c r="M142" i="13"/>
  <c r="N142" i="13"/>
  <c r="J143" i="13" l="1"/>
  <c r="I143" i="13"/>
  <c r="L143" i="13"/>
  <c r="K143" i="13"/>
  <c r="M143" i="13"/>
  <c r="N143" i="13"/>
  <c r="O143" i="13"/>
  <c r="Q143" i="13"/>
  <c r="P143" i="13"/>
  <c r="J144" i="13" l="1"/>
  <c r="I144" i="13"/>
  <c r="O144" i="13"/>
  <c r="K144" i="13"/>
  <c r="L144" i="13"/>
  <c r="P144" i="13"/>
  <c r="N144" i="13"/>
  <c r="M144" i="13"/>
  <c r="Q144" i="13"/>
  <c r="J145" i="13" l="1"/>
  <c r="I145" i="13"/>
  <c r="L145" i="13"/>
  <c r="K145" i="13"/>
  <c r="Q145" i="13"/>
  <c r="N145" i="13"/>
  <c r="M145" i="13"/>
  <c r="O145" i="13"/>
  <c r="P145" i="13"/>
  <c r="J146" i="13" l="1"/>
  <c r="I146" i="13"/>
  <c r="N146" i="13"/>
  <c r="K146" i="13"/>
  <c r="Q146" i="13"/>
  <c r="P146" i="13"/>
  <c r="O146" i="13"/>
  <c r="M146" i="13"/>
  <c r="L146" i="13"/>
  <c r="J147" i="13" l="1"/>
  <c r="I147" i="13"/>
  <c r="O147" i="13"/>
  <c r="K147" i="13"/>
  <c r="P147" i="13"/>
  <c r="L147" i="13"/>
  <c r="M147" i="13"/>
  <c r="N147" i="13"/>
  <c r="Q147" i="13"/>
  <c r="J148" i="13" l="1"/>
  <c r="I148" i="13"/>
  <c r="M148" i="13"/>
  <c r="K148" i="13"/>
  <c r="P148" i="13"/>
  <c r="O148" i="13"/>
  <c r="N148" i="13"/>
  <c r="Q148" i="13"/>
  <c r="L148" i="13"/>
  <c r="J149" i="13" l="1"/>
  <c r="I149" i="13"/>
  <c r="M149" i="13"/>
  <c r="K149" i="13"/>
  <c r="O149" i="13"/>
  <c r="P149" i="13"/>
  <c r="Q149" i="13"/>
  <c r="N149" i="13"/>
  <c r="L149" i="13"/>
  <c r="J150" i="13" l="1"/>
  <c r="I150" i="13"/>
  <c r="M150" i="13"/>
  <c r="K150" i="13"/>
  <c r="N150" i="13"/>
  <c r="O150" i="13"/>
  <c r="P150" i="13"/>
  <c r="Q150" i="13"/>
  <c r="L150" i="13"/>
  <c r="J151" i="13" l="1"/>
  <c r="I151" i="13"/>
  <c r="M151" i="13"/>
  <c r="K151" i="13"/>
  <c r="P151" i="13"/>
  <c r="L151" i="13"/>
  <c r="Q151" i="13"/>
  <c r="N151" i="13"/>
  <c r="O151" i="13"/>
  <c r="J152" i="13" l="1"/>
  <c r="I152" i="13"/>
  <c r="O152" i="13"/>
  <c r="K152" i="13"/>
  <c r="P152" i="13"/>
  <c r="M152" i="13"/>
  <c r="Q152" i="13"/>
  <c r="N152" i="13"/>
  <c r="L152" i="13"/>
  <c r="J153" i="13" l="1"/>
  <c r="I153" i="13"/>
  <c r="N153" i="13"/>
  <c r="K153" i="13"/>
  <c r="Q153" i="13"/>
  <c r="M153" i="13"/>
  <c r="O153" i="13"/>
  <c r="P153" i="13"/>
  <c r="L153" i="13"/>
  <c r="J154" i="13" l="1"/>
  <c r="I154" i="13"/>
  <c r="L154" i="13"/>
  <c r="K154" i="13"/>
  <c r="N154" i="13"/>
  <c r="Q154" i="13"/>
  <c r="P154" i="13"/>
  <c r="O154" i="13"/>
  <c r="M154" i="13"/>
  <c r="J155" i="13" l="1"/>
  <c r="I155" i="13"/>
  <c r="O155" i="13"/>
  <c r="K155" i="13"/>
  <c r="P155" i="13"/>
  <c r="L155" i="13"/>
  <c r="M155" i="13"/>
  <c r="N155" i="13"/>
  <c r="Q155" i="13"/>
  <c r="J156" i="13" l="1"/>
  <c r="I156" i="13"/>
  <c r="M156" i="13"/>
  <c r="K156" i="13"/>
  <c r="Q156" i="13"/>
  <c r="L156" i="13"/>
  <c r="N156" i="13"/>
  <c r="O156" i="13"/>
  <c r="P156" i="13"/>
  <c r="J157" i="13" l="1"/>
  <c r="I157" i="13"/>
  <c r="P157" i="13"/>
  <c r="K157" i="13"/>
  <c r="N157" i="13"/>
  <c r="L157" i="13"/>
  <c r="M157" i="13"/>
  <c r="Q157" i="13"/>
  <c r="O157" i="13"/>
  <c r="J158" i="13" l="1"/>
  <c r="I158" i="13"/>
  <c r="Q158" i="13"/>
  <c r="K158" i="13"/>
  <c r="N158" i="13"/>
  <c r="L158" i="13"/>
  <c r="P158" i="13"/>
  <c r="M158" i="13"/>
  <c r="O158" i="13"/>
  <c r="J159" i="13" l="1"/>
  <c r="I159" i="13"/>
  <c r="K159" i="13"/>
  <c r="O159" i="13"/>
  <c r="M159" i="13"/>
  <c r="P159" i="13"/>
  <c r="N159" i="13"/>
  <c r="L159" i="13"/>
  <c r="Q159" i="13"/>
  <c r="J160" i="13" l="1"/>
  <c r="I160" i="13"/>
  <c r="O160" i="13"/>
  <c r="K160" i="13"/>
  <c r="Q160" i="13"/>
  <c r="N160" i="13"/>
  <c r="L160" i="13"/>
  <c r="M160" i="13"/>
  <c r="P160" i="13"/>
  <c r="J161" i="13" l="1"/>
  <c r="I161" i="13"/>
  <c r="Q161" i="13"/>
  <c r="K161" i="13"/>
  <c r="L161" i="13"/>
  <c r="N161" i="13"/>
  <c r="O161" i="13"/>
  <c r="M161" i="13"/>
  <c r="P161" i="13"/>
  <c r="J162" i="13" l="1"/>
  <c r="I162" i="13"/>
  <c r="M162" i="13"/>
  <c r="N162" i="13"/>
  <c r="P162" i="13"/>
  <c r="Q162" i="13"/>
  <c r="K162" i="13"/>
  <c r="L162" i="13"/>
  <c r="O162" i="13"/>
  <c r="J163" i="13" l="1"/>
  <c r="I163" i="13"/>
  <c r="M163" i="13"/>
  <c r="K163" i="13"/>
  <c r="O163" i="13"/>
  <c r="N163" i="13"/>
  <c r="Q163" i="13"/>
  <c r="P163" i="13"/>
  <c r="L163" i="13"/>
  <c r="J164" i="13" l="1"/>
  <c r="I164" i="13"/>
  <c r="O164" i="13"/>
  <c r="K164" i="13"/>
  <c r="P164" i="13"/>
  <c r="M164" i="13"/>
  <c r="N164" i="13"/>
  <c r="L164" i="13"/>
  <c r="Q164" i="13"/>
  <c r="J165" i="13" l="1"/>
  <c r="I165" i="13"/>
  <c r="P165" i="13"/>
  <c r="K165" i="13"/>
  <c r="M165" i="13"/>
  <c r="Q165" i="13"/>
  <c r="L165" i="13"/>
  <c r="O165" i="13"/>
  <c r="N165" i="13"/>
  <c r="J166" i="13" l="1"/>
  <c r="I166" i="13"/>
  <c r="L166" i="13"/>
  <c r="K166" i="13"/>
  <c r="N166" i="13"/>
  <c r="P166" i="13"/>
  <c r="Q166" i="13"/>
  <c r="M166" i="13"/>
  <c r="O166" i="13"/>
  <c r="J167" i="13" l="1"/>
  <c r="I167" i="13"/>
  <c r="P167" i="13"/>
  <c r="K167" i="13"/>
  <c r="M167" i="13"/>
  <c r="Q167" i="13"/>
  <c r="L167" i="13"/>
  <c r="N167" i="13"/>
  <c r="O167" i="13"/>
  <c r="J168" i="13" l="1"/>
  <c r="I168" i="13"/>
  <c r="K168" i="13"/>
  <c r="L168" i="13"/>
  <c r="O168" i="13"/>
  <c r="N168" i="13"/>
  <c r="M168" i="13"/>
  <c r="Q168" i="13"/>
  <c r="P168" i="13"/>
  <c r="J169" i="13" l="1"/>
  <c r="I169" i="13"/>
  <c r="P169" i="13"/>
  <c r="N169" i="13"/>
  <c r="L169" i="13"/>
  <c r="K169" i="13"/>
  <c r="O169" i="13"/>
  <c r="M169" i="13"/>
  <c r="Q169" i="13"/>
  <c r="J170" i="13" l="1"/>
  <c r="I170" i="13"/>
  <c r="K170" i="13"/>
  <c r="P170" i="13"/>
  <c r="Q170" i="13"/>
  <c r="N170" i="13"/>
  <c r="L170" i="13"/>
  <c r="O170" i="13"/>
  <c r="M170" i="13"/>
  <c r="J171" i="13" l="1"/>
  <c r="I171" i="13"/>
  <c r="Q171" i="13"/>
  <c r="L171" i="13"/>
  <c r="K171" i="13"/>
  <c r="M171" i="13"/>
  <c r="N171" i="13"/>
  <c r="O171" i="13"/>
  <c r="P171" i="13"/>
  <c r="J172" i="13" l="1"/>
  <c r="I172" i="13"/>
  <c r="O172" i="13"/>
  <c r="M172" i="13"/>
  <c r="L172" i="13"/>
  <c r="K172" i="13"/>
  <c r="N172" i="13"/>
  <c r="P172" i="13"/>
  <c r="Q172" i="13"/>
  <c r="J173" i="13" l="1"/>
  <c r="I173" i="13"/>
  <c r="K173" i="13"/>
  <c r="P173" i="13"/>
  <c r="O173" i="13"/>
  <c r="Q173" i="13"/>
  <c r="M173" i="13"/>
  <c r="L173" i="13"/>
  <c r="N173" i="13"/>
  <c r="I174" i="13" l="1"/>
  <c r="J174" i="13"/>
  <c r="O174" i="13"/>
  <c r="N174" i="13"/>
  <c r="K174" i="13"/>
  <c r="P174" i="13"/>
  <c r="Q174" i="13"/>
  <c r="M174" i="13"/>
  <c r="L174" i="13"/>
  <c r="I175" i="13" l="1"/>
  <c r="J175" i="13"/>
  <c r="O175" i="13"/>
  <c r="K175" i="13"/>
  <c r="N175" i="13"/>
  <c r="L175" i="13"/>
  <c r="M175" i="13"/>
  <c r="P175" i="13"/>
  <c r="Q175" i="13"/>
  <c r="J176" i="13" l="1"/>
  <c r="I176" i="13"/>
  <c r="P176" i="13"/>
  <c r="O176" i="13"/>
  <c r="M176" i="13"/>
  <c r="Q176" i="13"/>
  <c r="K176" i="13"/>
  <c r="N176" i="13"/>
  <c r="L176" i="13"/>
  <c r="J177" i="13" l="1"/>
  <c r="I177" i="13"/>
  <c r="M177" i="13"/>
  <c r="O177" i="13"/>
  <c r="Q177" i="13"/>
  <c r="P177" i="13"/>
  <c r="K177" i="13"/>
  <c r="L177" i="13"/>
  <c r="N177" i="13"/>
  <c r="J178" i="13" l="1"/>
  <c r="I178" i="13"/>
  <c r="N178" i="13"/>
  <c r="K178" i="13"/>
  <c r="M178" i="13"/>
  <c r="O178" i="13"/>
  <c r="Q178" i="13"/>
  <c r="L178" i="13"/>
  <c r="P178" i="13"/>
  <c r="J179" i="13" l="1"/>
  <c r="I179" i="13"/>
  <c r="N179" i="13"/>
  <c r="K179" i="13"/>
  <c r="L179" i="13"/>
  <c r="O179" i="13"/>
  <c r="M179" i="13"/>
  <c r="Q179" i="13"/>
  <c r="P179" i="13"/>
  <c r="J180" i="13" l="1"/>
  <c r="I180" i="13"/>
  <c r="M180" i="13"/>
  <c r="K180" i="13"/>
  <c r="P180" i="13"/>
  <c r="Q180" i="13"/>
  <c r="L180" i="13"/>
  <c r="N180" i="13"/>
  <c r="O180" i="13"/>
  <c r="J181" i="13" l="1"/>
  <c r="I181" i="13"/>
  <c r="P181" i="13"/>
  <c r="K181" i="13"/>
  <c r="L181" i="13"/>
  <c r="Q181" i="13"/>
  <c r="O181" i="13"/>
  <c r="N181" i="13"/>
  <c r="M181" i="13"/>
  <c r="J182" i="13" l="1"/>
  <c r="I182" i="13"/>
  <c r="O182" i="13"/>
  <c r="K182" i="13"/>
  <c r="M182" i="13"/>
  <c r="N182" i="13"/>
  <c r="P182" i="13"/>
  <c r="Q182" i="13"/>
  <c r="L182" i="13"/>
  <c r="J183" i="13" l="1"/>
  <c r="I183" i="13"/>
  <c r="K183" i="13"/>
  <c r="Q183" i="13"/>
  <c r="O183" i="13"/>
  <c r="L183" i="13"/>
  <c r="P183" i="13"/>
  <c r="M183" i="13"/>
  <c r="N183" i="13"/>
  <c r="J184" i="13" l="1"/>
  <c r="I184" i="13"/>
  <c r="L184" i="13"/>
  <c r="K184" i="13"/>
  <c r="Q184" i="13"/>
  <c r="O184" i="13"/>
  <c r="P184" i="13"/>
  <c r="M184" i="13"/>
  <c r="N184" i="13"/>
  <c r="J185" i="13" l="1"/>
  <c r="I185" i="13"/>
  <c r="M185" i="13"/>
  <c r="K185" i="13"/>
  <c r="P185" i="13"/>
  <c r="O185" i="13"/>
  <c r="Q185" i="13"/>
  <c r="L185" i="13"/>
  <c r="N185" i="13"/>
  <c r="J186" i="13" l="1"/>
  <c r="I186" i="13"/>
  <c r="N186" i="13"/>
  <c r="K186" i="13"/>
  <c r="Q186" i="13"/>
  <c r="M186" i="13"/>
  <c r="O186" i="13"/>
  <c r="P186" i="13"/>
  <c r="L186" i="13"/>
  <c r="J187" i="13" l="1"/>
  <c r="I187" i="13"/>
  <c r="N187" i="13"/>
  <c r="K187" i="13"/>
  <c r="M187" i="13"/>
  <c r="O187" i="13"/>
  <c r="L187" i="13"/>
  <c r="Q187" i="13"/>
  <c r="P187" i="13"/>
  <c r="J188" i="13" l="1"/>
  <c r="I188" i="13"/>
  <c r="Q188" i="13"/>
  <c r="K188" i="13"/>
  <c r="N188" i="13"/>
  <c r="L188" i="13"/>
  <c r="P188" i="13"/>
  <c r="M188" i="13"/>
  <c r="O188" i="13"/>
  <c r="J189" i="13" l="1"/>
  <c r="I189" i="13"/>
  <c r="N189" i="13"/>
  <c r="M189" i="13"/>
  <c r="Q189" i="13"/>
  <c r="K189" i="13"/>
  <c r="O189" i="13"/>
  <c r="L189" i="13"/>
  <c r="P189" i="13"/>
  <c r="J190" i="13" l="1"/>
  <c r="I190" i="13"/>
  <c r="O190" i="13"/>
  <c r="K190" i="13"/>
  <c r="N190" i="13"/>
  <c r="L190" i="13"/>
  <c r="P190" i="13"/>
  <c r="Q190" i="13"/>
  <c r="M190" i="13"/>
  <c r="J191" i="13" l="1"/>
  <c r="I191" i="13"/>
  <c r="L191" i="13"/>
  <c r="K191" i="13"/>
  <c r="O191" i="13"/>
  <c r="Q191" i="13"/>
  <c r="P191" i="13"/>
  <c r="N191" i="13"/>
  <c r="M191" i="13"/>
  <c r="J192" i="13" l="1"/>
  <c r="I192" i="13"/>
  <c r="P192" i="13"/>
  <c r="M192" i="13"/>
  <c r="Q192" i="13"/>
  <c r="K192" i="13"/>
  <c r="O192" i="13"/>
  <c r="N192" i="13"/>
  <c r="L192" i="13"/>
  <c r="J193" i="13" l="1"/>
  <c r="I193" i="13"/>
  <c r="K193" i="13"/>
  <c r="L193" i="13"/>
  <c r="N193" i="13"/>
  <c r="O193" i="13"/>
  <c r="Q193" i="13"/>
  <c r="M193" i="13"/>
  <c r="P193" i="13"/>
  <c r="J194" i="13" l="1"/>
  <c r="I194" i="13"/>
  <c r="O194" i="13"/>
  <c r="N194" i="13"/>
  <c r="Q194" i="13"/>
  <c r="M194" i="13"/>
  <c r="K194" i="13"/>
  <c r="P194" i="13"/>
  <c r="L194" i="13"/>
  <c r="J195" i="13" l="1"/>
  <c r="I195" i="13"/>
  <c r="P195" i="13"/>
  <c r="K195" i="13"/>
  <c r="N195" i="13"/>
  <c r="Q195" i="13"/>
  <c r="L195" i="13"/>
  <c r="O195" i="13"/>
  <c r="M195" i="13"/>
  <c r="J196" i="13" l="1"/>
  <c r="I196" i="13"/>
  <c r="M196" i="13"/>
  <c r="K196" i="13"/>
  <c r="Q196" i="13"/>
  <c r="O196" i="13"/>
  <c r="P196" i="13"/>
  <c r="N196" i="13"/>
  <c r="L196" i="13"/>
  <c r="J197" i="13" l="1"/>
  <c r="I197" i="13"/>
  <c r="L197" i="13"/>
  <c r="O197" i="13"/>
  <c r="K197" i="13"/>
  <c r="M197" i="13"/>
  <c r="N197" i="13"/>
  <c r="Q197" i="13"/>
  <c r="P197" i="13"/>
  <c r="J198" i="13" l="1"/>
  <c r="I198" i="13"/>
  <c r="Q198" i="13"/>
  <c r="P198" i="13"/>
  <c r="K198" i="13"/>
  <c r="L198" i="13"/>
  <c r="M198" i="13"/>
  <c r="N198" i="13"/>
  <c r="O198" i="13"/>
  <c r="J199" i="13" l="1"/>
  <c r="I199" i="13"/>
  <c r="L199" i="13"/>
  <c r="K199" i="13"/>
  <c r="N199" i="13"/>
  <c r="O199" i="13"/>
  <c r="Q199" i="13"/>
  <c r="P199" i="13"/>
  <c r="M199" i="13"/>
  <c r="J200" i="13" l="1"/>
  <c r="I200" i="13"/>
  <c r="K200" i="13"/>
  <c r="M200" i="13"/>
  <c r="Q200" i="13"/>
  <c r="P200" i="13"/>
  <c r="N200" i="13"/>
  <c r="O200" i="13"/>
  <c r="L200" i="13"/>
  <c r="J201" i="13" l="1"/>
  <c r="I201" i="13"/>
  <c r="L201" i="13"/>
  <c r="K201" i="13"/>
  <c r="P201" i="13"/>
  <c r="Q201" i="13"/>
  <c r="M201" i="13"/>
  <c r="O201" i="13"/>
  <c r="N201" i="13"/>
  <c r="J202" i="13" l="1"/>
  <c r="I202" i="13"/>
  <c r="O202" i="13"/>
  <c r="K202" i="13"/>
  <c r="Q202" i="13"/>
  <c r="P202" i="13"/>
  <c r="M202" i="13"/>
  <c r="N202" i="13"/>
  <c r="L202" i="13"/>
  <c r="J203" i="13" l="1"/>
  <c r="I203" i="13"/>
  <c r="M203" i="13"/>
  <c r="K203" i="13"/>
  <c r="N203" i="13"/>
  <c r="P203" i="13"/>
  <c r="O203" i="13"/>
  <c r="L203" i="13"/>
  <c r="Q203" i="13"/>
  <c r="J204" i="13" l="1"/>
  <c r="I204" i="13"/>
  <c r="M204" i="13"/>
  <c r="K204" i="13"/>
  <c r="L204" i="13"/>
  <c r="Q204" i="13"/>
  <c r="O204" i="13"/>
  <c r="P204" i="13"/>
  <c r="N204" i="13"/>
  <c r="J205" i="13" l="1"/>
  <c r="I205" i="13"/>
  <c r="L205" i="13"/>
  <c r="K205" i="13"/>
  <c r="P205" i="13"/>
  <c r="O205" i="13"/>
  <c r="M205" i="13"/>
  <c r="Q205" i="13"/>
  <c r="N205" i="13"/>
  <c r="J206" i="13" l="1"/>
  <c r="I206" i="13"/>
  <c r="K206" i="13"/>
  <c r="M206" i="13"/>
  <c r="P206" i="13"/>
  <c r="J207" i="13" l="1"/>
  <c r="I207" i="13"/>
  <c r="Q207" i="13"/>
  <c r="O206" i="13"/>
  <c r="K207" i="13"/>
  <c r="O207" i="13"/>
  <c r="Q206" i="13"/>
  <c r="P207" i="13"/>
  <c r="N207" i="13"/>
  <c r="N206" i="13"/>
  <c r="L206" i="13"/>
  <c r="M207" i="13"/>
  <c r="L207" i="13"/>
  <c r="J208" i="13" l="1"/>
  <c r="I208" i="13"/>
  <c r="P208" i="13"/>
  <c r="K208" i="13"/>
  <c r="O208" i="13"/>
  <c r="M208" i="13"/>
  <c r="L208" i="13"/>
  <c r="N208" i="13"/>
  <c r="Q208" i="13"/>
  <c r="J209" i="13" l="1"/>
  <c r="I209" i="13"/>
  <c r="M209" i="13"/>
  <c r="K209" i="13"/>
  <c r="L209" i="13"/>
  <c r="O209" i="13"/>
  <c r="Q209" i="13"/>
  <c r="P209" i="13"/>
  <c r="N209" i="13"/>
</calcChain>
</file>

<file path=xl/sharedStrings.xml><?xml version="1.0" encoding="utf-8"?>
<sst xmlns="http://schemas.openxmlformats.org/spreadsheetml/2006/main" count="581" uniqueCount="165">
  <si>
    <t>(PESOS)</t>
  </si>
  <si>
    <t>Concepto (c)</t>
  </si>
  <si>
    <t>Aprobado (d)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</si>
  <si>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</si>
  <si>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</si>
  <si>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</si>
  <si>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</si>
  <si>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</si>
  <si>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</si>
  <si>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Subejercicio (e)</t>
  </si>
  <si>
    <t>III. Total de Egresos (III = I + II)</t>
  </si>
  <si>
    <t>Clasificación Administrativa</t>
  </si>
  <si>
    <t>I. Gasto No Etiquetado</t>
  </si>
  <si>
    <t>II. Gasto Etiquetado</t>
  </si>
  <si>
    <t>Dependencia</t>
  </si>
  <si>
    <t/>
  </si>
  <si>
    <t>Resultado total</t>
  </si>
  <si>
    <t>EJECUTIVO DEL ESTADO</t>
  </si>
  <si>
    <t>.</t>
  </si>
  <si>
    <t>Ampliaciones y Reducciones</t>
  </si>
  <si>
    <t>CONGRESO DEL ESTADO DE MICHOACÁN DE OCAMPO</t>
  </si>
  <si>
    <t>SUPREMO TRIBUNAL DE JUSTICIA</t>
  </si>
  <si>
    <t>COORDINACIÓN GENERAL DE COMUNICACIÓN SOCIAL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</si>
  <si>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</si>
  <si>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</si>
  <si>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</si>
  <si>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</si>
  <si>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</si>
  <si>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</si>
  <si>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</si>
  <si>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</si>
  <si>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</si>
  <si>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CONTRALORÍA</t>
  </si>
  <si>
    <t>SECRETARÍA DE CULTURA</t>
  </si>
  <si>
    <t>PARTICIPACIONES Y APORTACIONES A MUNICIPIOS</t>
  </si>
  <si>
    <t>EROGACIONES ADICIONALES Y PROVISIONES</t>
  </si>
  <si>
    <t>DEUDA PÚBLICA Y OBLIGACIONES FINANCIERAS</t>
  </si>
  <si>
    <t>PROGRAMAS DE INVERSIONES CONCURRENTES</t>
  </si>
  <si>
    <t>INSTITUTO DEL ARTESANO MICHOACANO</t>
  </si>
  <si>
    <t>SECRETARIADO EJECUTIVO DEL SISTEMA ESTATAL DE SEGURIDAD PUBLICA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</si>
  <si>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</si>
  <si>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</si>
  <si>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</si>
  <si>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</si>
  <si>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</si>
  <si>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</si>
  <si>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</si>
  <si>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</si>
  <si>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</si>
  <si>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</si>
  <si>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</si>
  <si>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</si>
  <si>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</si>
  <si>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</si>
  <si>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</si>
  <si>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</si>
  <si>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</si>
  <si>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</si>
  <si>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</si>
  <si>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</si>
  <si>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UNIVERSIDAD DE LA CIÉNEGA DEL ESTADO DE MICHOACÁN DE OCAMPO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</si>
  <si>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</si>
  <si>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</si>
  <si>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</si>
  <si>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</si>
  <si>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JUNTA DE ASISTENCIA PRIVADA DEL ESTADO DE MICHOACÁN DE OCAMPO</t>
  </si>
  <si>
    <t>COMISIÓN ESTATAL DE DERECHOS HUMANOS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</si>
  <si>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</si>
  <si>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</si>
  <si>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</si>
  <si>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</si>
  <si>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</si>
  <si>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</si>
  <si>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</si>
  <si>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</si>
  <si>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</si>
  <si>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</si>
  <si>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</si>
  <si>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CONSEJO ESTATAL PARA PREVENIR Y ELIMINAR LA DISCRIMINACIÓN Y LA VIOLENCIA</t>
  </si>
  <si>
    <t>SubEjercido</t>
  </si>
  <si>
    <t>INVERSIÓN MUNICIPAL</t>
  </si>
  <si>
    <t>INSTITUTO DE LA INFRAESTRUCTURA FÍSICA EDUCATIVA DEL ESTADO DE MICHOACÁN</t>
  </si>
  <si>
    <t>999</t>
  </si>
  <si>
    <t>Aprobado GRP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</si>
  <si>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</si>
  <si>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</si>
  <si>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</si>
  <si>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</si>
  <si>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</si>
  <si>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</si>
  <si>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0</t>
  </si>
  <si>
    <t>Sin asignar</t>
  </si>
  <si>
    <t>2</t>
  </si>
  <si>
    <t>1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</si>
  <si>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</si>
  <si>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</si>
  <si>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</si>
  <si>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</si>
  <si>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</si>
  <si>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</si>
  <si>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</si>
  <si>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</si>
  <si>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</si>
  <si>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</si>
  <si>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</si>
  <si>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</si>
  <si>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</si>
  <si>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</si>
  <si>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</si>
  <si>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</si>
  <si>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</si>
  <si>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</si>
  <si>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</si>
  <si>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</si>
  <si>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</si>
  <si>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</si>
  <si>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</si>
  <si>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</si>
  <si>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</si>
  <si>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</si>
  <si>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</si>
  <si>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</si>
  <si>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</si>
  <si>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</si>
  <si>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</si>
  <si>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</si>
  <si>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</si>
  <si>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</si>
  <si>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</si>
  <si>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</si>
  <si>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</si>
  <si>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</si>
  <si>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</si>
  <si>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</si>
  <si>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</si>
  <si>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GOBIERNO DEL ESTADO DE MICHOACÁN DE OCAMPO</t>
  </si>
  <si>
    <t>01-ENE..03-MAR</t>
  </si>
  <si>
    <t>21</t>
  </si>
  <si>
    <t>JEFATURA DE LA OFICINA DEL GOBERNADOR</t>
  </si>
  <si>
    <t>SERVICIOS DE SALUD DE MICHOACÁN</t>
  </si>
  <si>
    <t>SECRETARÍA DE MEDIO AMBIENTE, CAMBIO CLIMÁTICO Y DESARROLLO TERRITORIAL</t>
  </si>
  <si>
    <t>SECRETARÍA DE DESARROLLO SOCIAL Y HUMANO</t>
  </si>
  <si>
    <t>INSTITUTO DE CAPACITACIÓN PARA EL TRABAJO DEL ESTADO DE MICHOACÁN</t>
  </si>
  <si>
    <t>CENTRO ESTATAL DE CERTIFICACIÓN, ACREDITACIÓN Y CONTROL DE CONFIANZA</t>
  </si>
  <si>
    <t>COMISIÓN COORDINADORA DEL TRANSPORTE PÚBLICO</t>
  </si>
  <si>
    <t>COMISIÓN ESTATAL PARA EL DESARROLLO DE PUEBLOS INDÍGENAS</t>
  </si>
  <si>
    <t>INSTITUTO DE PLANEACIÓN DEL ESTADO DE MICHOACÁN DE OCAMPO</t>
  </si>
  <si>
    <t>CENTRO ESTATAL DE FOMENTO GANADERO DEL ESTADO DE MICHOACÁN DE OCAMPO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</si>
  <si>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</si>
  <si>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</si>
  <si>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COORDINACIÓN DEL SISTEMA PENITENCIARIO DEL ESTADO DE MICHOACÁN DE OCAMPO</t>
  </si>
  <si>
    <t>UNIVERSIDAD TECNOLÓGICA DEL ORIENTE DE MICHOACÁN</t>
  </si>
  <si>
    <t>SECRETARÍA EJECUTIVA DEL SISTEMA ESTATAL DE ANTICORRUPCIÓN</t>
  </si>
  <si>
    <t>CASA DEL ADULTO MAYOR</t>
  </si>
  <si>
    <t>INSTITUTO REGISTRAL Y CATASTRAL DEL ESTADO DE MICHOACAN DE OCAMPO</t>
  </si>
  <si>
    <t>AUDITORIA SUPERIOR DE MICHOACAN</t>
  </si>
  <si>
    <t>FISCALÍA GENERAL DEL ESTADO DE MICHOACÁN</t>
  </si>
  <si>
    <t>Procuraduría General de Justicia</t>
  </si>
  <si>
    <t>Representación del Gobierno del Estado en el Distrito Federal</t>
  </si>
  <si>
    <t>Centro Estatal de Tecnologías de Información y Comunicaciones</t>
  </si>
  <si>
    <t>Almacenes, Servicios y Transportes Extraordinarios a Comités Agropecuarios del Estado de Michoacán S.A. de C.V</t>
  </si>
  <si>
    <t>Junta de Caminos del Estado de Michoacán</t>
  </si>
  <si>
    <t>Régimen Estatal de Protección Social en Salud de Michoacán de Ocampo</t>
  </si>
  <si>
    <t>Fideicomiso de Parques Industriales de Michoacán</t>
  </si>
  <si>
    <t>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</si>
</sst>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8">
    <xf numFmtId="0" fontId="0" fillId="0" borderId="0"/>
    <xf numFmtId="0" fontId="26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27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5" applyNumberFormat="0" applyAlignment="0" applyProtection="0"/>
    <xf numFmtId="0" fontId="15" fillId="3" borderId="20" applyNumberFormat="0" applyAlignment="0" applyProtection="0"/>
    <xf numFmtId="0" fontId="5" fillId="3" borderId="15" applyNumberFormat="0" applyAlignment="0" applyProtection="0"/>
    <xf numFmtId="0" fontId="7" fillId="0" borderId="17" applyNumberFormat="0" applyFill="0" applyAlignment="0" applyProtection="0"/>
    <xf numFmtId="0" fontId="6" fillId="4" borderId="16" applyNumberFormat="0" applyAlignment="0" applyProtection="0"/>
    <xf numFmtId="0" fontId="24" fillId="0" borderId="0" applyNumberFormat="0" applyFill="0" applyBorder="0" applyAlignment="0" applyProtection="0"/>
    <xf numFmtId="0" fontId="14" fillId="7" borderId="19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6" applyNumberFormat="0" applyFill="0" applyAlignment="0" applyProtection="0"/>
    <xf numFmtId="4" fontId="16" fillId="8" borderId="21" applyNumberFormat="0" applyProtection="0">
      <alignment vertical="center"/>
    </xf>
    <xf numFmtId="4" fontId="17" fillId="8" borderId="21" applyNumberFormat="0" applyProtection="0">
      <alignment vertical="center"/>
    </xf>
    <xf numFmtId="4" fontId="16" fillId="8" borderId="21" applyNumberFormat="0" applyProtection="0">
      <alignment horizontal="left" vertical="center" indent="1"/>
    </xf>
    <xf numFmtId="0" fontId="16" fillId="8" borderId="21" applyNumberFormat="0" applyProtection="0">
      <alignment horizontal="left" vertical="top" indent="1"/>
    </xf>
    <xf numFmtId="4" fontId="16" fillId="9" borderId="0" applyNumberFormat="0" applyProtection="0">
      <alignment horizontal="left" vertical="center" indent="1"/>
    </xf>
    <xf numFmtId="4" fontId="18" fillId="10" borderId="21" applyNumberFormat="0" applyProtection="0">
      <alignment horizontal="right" vertical="center"/>
    </xf>
    <xf numFmtId="4" fontId="18" fillId="11" borderId="21" applyNumberFormat="0" applyProtection="0">
      <alignment horizontal="right" vertical="center"/>
    </xf>
    <xf numFmtId="4" fontId="18" fillId="12" borderId="21" applyNumberFormat="0" applyProtection="0">
      <alignment horizontal="right" vertical="center"/>
    </xf>
    <xf numFmtId="4" fontId="18" fillId="13" borderId="21" applyNumberFormat="0" applyProtection="0">
      <alignment horizontal="right" vertical="center"/>
    </xf>
    <xf numFmtId="4" fontId="18" fillId="14" borderId="21" applyNumberFormat="0" applyProtection="0">
      <alignment horizontal="right" vertical="center"/>
    </xf>
    <xf numFmtId="4" fontId="18" fillId="15" borderId="21" applyNumberFormat="0" applyProtection="0">
      <alignment horizontal="right" vertical="center"/>
    </xf>
    <xf numFmtId="4" fontId="18" fillId="16" borderId="21" applyNumberFormat="0" applyProtection="0">
      <alignment horizontal="right" vertical="center"/>
    </xf>
    <xf numFmtId="4" fontId="18" fillId="17" borderId="21" applyNumberFormat="0" applyProtection="0">
      <alignment horizontal="right" vertical="center"/>
    </xf>
    <xf numFmtId="4" fontId="18" fillId="18" borderId="21" applyNumberFormat="0" applyProtection="0">
      <alignment horizontal="right" vertical="center"/>
    </xf>
    <xf numFmtId="4" fontId="16" fillId="19" borderId="22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8" fillId="9" borderId="21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3" fillId="21" borderId="21" applyNumberFormat="0" applyProtection="0">
      <alignment horizontal="left" vertical="center" indent="1"/>
    </xf>
    <xf numFmtId="0" fontId="13" fillId="21" borderId="21" applyNumberFormat="0" applyProtection="0">
      <alignment horizontal="left" vertical="top" indent="1"/>
    </xf>
    <xf numFmtId="0" fontId="13" fillId="9" borderId="21" applyNumberFormat="0" applyProtection="0">
      <alignment horizontal="left" vertical="center" indent="1"/>
    </xf>
    <xf numFmtId="0" fontId="13" fillId="9" borderId="21" applyNumberFormat="0" applyProtection="0">
      <alignment horizontal="left" vertical="top" indent="1"/>
    </xf>
    <xf numFmtId="0" fontId="13" fillId="22" borderId="21" applyNumberFormat="0" applyProtection="0">
      <alignment horizontal="left" vertical="center" indent="1"/>
    </xf>
    <xf numFmtId="0" fontId="13" fillId="22" borderId="21" applyNumberFormat="0" applyProtection="0">
      <alignment horizontal="left" vertical="top" indent="1"/>
    </xf>
    <xf numFmtId="0" fontId="13" fillId="20" borderId="21" applyNumberFormat="0" applyProtection="0">
      <alignment horizontal="left" vertical="center" indent="1"/>
    </xf>
    <xf numFmtId="0" fontId="13" fillId="20" borderId="21" applyNumberFormat="0" applyProtection="0">
      <alignment horizontal="left" vertical="top" indent="1"/>
    </xf>
    <xf numFmtId="0" fontId="13" fillId="23" borderId="23" applyNumberFormat="0">
      <protection locked="0"/>
    </xf>
    <xf numFmtId="4" fontId="18" fillId="24" borderId="21" applyNumberFormat="0" applyProtection="0">
      <alignment vertical="center"/>
    </xf>
    <xf numFmtId="4" fontId="20" fillId="24" borderId="21" applyNumberFormat="0" applyProtection="0">
      <alignment vertical="center"/>
    </xf>
    <xf numFmtId="4" fontId="18" fillId="24" borderId="21" applyNumberFormat="0" applyProtection="0">
      <alignment horizontal="left" vertical="center" indent="1"/>
    </xf>
    <xf numFmtId="0" fontId="18" fillId="24" borderId="21" applyNumberFormat="0" applyProtection="0">
      <alignment horizontal="left" vertical="top" indent="1"/>
    </xf>
    <xf numFmtId="4" fontId="18" fillId="20" borderId="21" applyNumberFormat="0" applyProtection="0">
      <alignment horizontal="right" vertical="center"/>
    </xf>
    <xf numFmtId="4" fontId="20" fillId="20" borderId="21" applyNumberFormat="0" applyProtection="0">
      <alignment horizontal="right" vertical="center"/>
    </xf>
    <xf numFmtId="4" fontId="18" fillId="9" borderId="21" applyNumberFormat="0" applyProtection="0">
      <alignment horizontal="left" vertical="center" indent="1"/>
    </xf>
    <xf numFmtId="0" fontId="18" fillId="9" borderId="21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21" applyNumberFormat="0" applyProtection="0">
      <alignment horizontal="right" vertical="center"/>
    </xf>
    <xf numFmtId="0" fontId="23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3" fillId="0" borderId="0"/>
    <xf numFmtId="0" fontId="26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27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5" applyNumberFormat="0" applyAlignment="0" applyProtection="0"/>
    <xf numFmtId="0" fontId="15" fillId="3" borderId="20" applyNumberFormat="0" applyAlignment="0" applyProtection="0"/>
    <xf numFmtId="0" fontId="5" fillId="3" borderId="15" applyNumberFormat="0" applyAlignment="0" applyProtection="0"/>
    <xf numFmtId="0" fontId="7" fillId="0" borderId="17" applyNumberFormat="0" applyFill="0" applyAlignment="0" applyProtection="0"/>
    <xf numFmtId="0" fontId="6" fillId="4" borderId="16" applyNumberFormat="0" applyAlignment="0" applyProtection="0"/>
    <xf numFmtId="0" fontId="24" fillId="0" borderId="0" applyNumberFormat="0" applyFill="0" applyBorder="0" applyAlignment="0" applyProtection="0"/>
    <xf numFmtId="0" fontId="13" fillId="7" borderId="19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6" applyNumberFormat="0" applyFill="0" applyAlignment="0" applyProtection="0"/>
  </cellStyleXfs>
  <cellXfs count="54">
    <xf numFmtId="0" fontId="0" fillId="0" borderId="0" xfId="0"/>
    <xf numFmtId="0" fontId="3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18" fillId="9" borderId="21" xfId="53" quotePrefix="1" applyNumberFormat="1">
      <alignment horizontal="left" vertical="center" indent="1"/>
    </xf>
    <xf numFmtId="0" fontId="16" fillId="8" borderId="21" xfId="20" quotePrefix="1" applyNumberFormat="1">
      <alignment horizontal="left" vertical="center" indent="1"/>
    </xf>
    <xf numFmtId="4" fontId="16" fillId="8" borderId="21" xfId="18" applyNumberFormat="1">
      <alignment vertical="center"/>
    </xf>
    <xf numFmtId="0" fontId="16" fillId="9" borderId="0" xfId="22" quotePrefix="1" applyNumberFormat="1" applyAlignment="1">
      <alignment horizontal="left" vertical="center" indent="1"/>
    </xf>
    <xf numFmtId="4" fontId="2" fillId="0" borderId="1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0" fillId="0" borderId="0" xfId="0" applyNumberFormat="1"/>
    <xf numFmtId="165" fontId="18" fillId="20" borderId="21" xfId="51" applyNumberFormat="1">
      <alignment horizontal="right" vertical="center"/>
    </xf>
    <xf numFmtId="4" fontId="18" fillId="20" borderId="21" xfId="51" applyNumberFormat="1">
      <alignment horizontal="right"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horizontal="center" vertical="center" wrapText="1"/>
    </xf>
    <xf numFmtId="0" fontId="32" fillId="0" borderId="0" xfId="0" quotePrefix="1" applyFont="1" applyAlignment="1"/>
    <xf numFmtId="0" fontId="32" fillId="0" borderId="0" xfId="0" applyFont="1"/>
    <xf numFmtId="0" fontId="13" fillId="0" borderId="0" xfId="0" applyFont="1"/>
    <xf numFmtId="0" fontId="0" fillId="0" borderId="0" xfId="0" applyFill="1" applyAlignment="1">
      <alignment horizontal="center" wrapText="1"/>
    </xf>
    <xf numFmtId="166" fontId="18" fillId="20" borderId="21" xfId="51" applyNumberFormat="1">
      <alignment horizontal="right" vertical="center"/>
    </xf>
    <xf numFmtId="167" fontId="18" fillId="20" borderId="21" xfId="51" applyNumberFormat="1">
      <alignment horizontal="right" vertical="center"/>
    </xf>
    <xf numFmtId="0" fontId="13" fillId="21" borderId="21" xfId="39" quotePrefix="1" applyAlignment="1">
      <alignment horizontal="left" vertical="top" wrapText="1" indent="1"/>
    </xf>
    <xf numFmtId="4" fontId="0" fillId="0" borderId="0" xfId="0" applyNumberFormat="1" applyFill="1" applyAlignment="1">
      <alignment horizontal="center" wrapText="1"/>
    </xf>
    <xf numFmtId="2" fontId="0" fillId="0" borderId="0" xfId="0" applyNumberFormat="1"/>
    <xf numFmtId="4" fontId="2" fillId="0" borderId="5" xfId="58" applyNumberFormat="1" applyFont="1" applyBorder="1" applyAlignment="1">
      <alignment horizontal="right" vertical="center" wrapText="1"/>
    </xf>
    <xf numFmtId="0" fontId="13" fillId="0" borderId="0" xfId="60"/>
    <xf numFmtId="0" fontId="13" fillId="0" borderId="0" xfId="60" quotePrefix="1"/>
    <xf numFmtId="0" fontId="13" fillId="0" borderId="0" xfId="60"/>
    <xf numFmtId="0" fontId="13" fillId="0" borderId="0" xfId="60" quotePrefix="1" applyAlignment="1"/>
    <xf numFmtId="0" fontId="3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indent="1"/>
    </xf>
    <xf numFmtId="2" fontId="2" fillId="0" borderId="6" xfId="0" applyNumberFormat="1" applyFont="1" applyBorder="1" applyAlignment="1">
      <alignment horizontal="left" vertical="center" indent="1"/>
    </xf>
    <xf numFmtId="0" fontId="3" fillId="26" borderId="1" xfId="0" applyFont="1" applyFill="1" applyBorder="1" applyAlignment="1">
      <alignment horizontal="center" vertical="center" wrapText="1"/>
    </xf>
    <xf numFmtId="0" fontId="3" fillId="26" borderId="8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4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" fillId="27" borderId="9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indent="1"/>
    </xf>
    <xf numFmtId="4" fontId="2" fillId="0" borderId="27" xfId="58" applyNumberFormat="1" applyFont="1" applyBorder="1" applyAlignment="1">
      <alignment horizontal="right" vertical="center" wrapText="1"/>
    </xf>
    <xf numFmtId="4" fontId="2" fillId="0" borderId="7" xfId="58" applyNumberFormat="1" applyFont="1" applyBorder="1" applyAlignment="1">
      <alignment horizontal="right" vertical="center" wrapText="1"/>
    </xf>
  </cellXfs>
  <cellStyles count="78">
    <cellStyle name="Bueno" xfId="6" builtinId="26" customBuiltin="1"/>
    <cellStyle name="Bueno 2" xfId="66" xr:uid="{00000000-0005-0000-0000-000001000000}"/>
    <cellStyle name="Cálculo" xfId="11" builtinId="22" customBuiltin="1"/>
    <cellStyle name="Cálculo 2" xfId="71" xr:uid="{00000000-0005-0000-0000-000003000000}"/>
    <cellStyle name="Celda de comprobación" xfId="13" builtinId="23" customBuiltin="1"/>
    <cellStyle name="Celda de comprobación 2" xfId="73" xr:uid="{00000000-0005-0000-0000-000005000000}"/>
    <cellStyle name="Celda vinculada" xfId="12" builtinId="24" customBuiltin="1"/>
    <cellStyle name="Celda vinculada 2" xfId="72" xr:uid="{00000000-0005-0000-0000-000007000000}"/>
    <cellStyle name="Encabezado 1" xfId="2" builtinId="16" customBuiltin="1"/>
    <cellStyle name="Encabezado 1 2" xfId="62" xr:uid="{00000000-0005-0000-0000-000009000000}"/>
    <cellStyle name="Encabezado 4" xfId="5" builtinId="19" customBuiltin="1"/>
    <cellStyle name="Encabezado 4 2" xfId="65" xr:uid="{00000000-0005-0000-0000-00000B000000}"/>
    <cellStyle name="Entrada" xfId="9" builtinId="20" customBuiltin="1"/>
    <cellStyle name="Entrada 2" xfId="69" xr:uid="{00000000-0005-0000-0000-00000D000000}"/>
    <cellStyle name="Incorrecto" xfId="7" builtinId="27" customBuiltin="1"/>
    <cellStyle name="Incorrecto 2" xfId="67" xr:uid="{00000000-0005-0000-0000-00000F000000}"/>
    <cellStyle name="Millares" xfId="58" builtinId="3"/>
    <cellStyle name="Neutral" xfId="8" builtinId="28" customBuiltin="1"/>
    <cellStyle name="Neutral 2" xfId="68" xr:uid="{00000000-0005-0000-0000-000012000000}"/>
    <cellStyle name="Normal" xfId="0" builtinId="0" customBuiltin="1"/>
    <cellStyle name="Normal 2" xfId="60" xr:uid="{00000000-0005-0000-0000-000014000000}"/>
    <cellStyle name="Normal 3" xfId="59" xr:uid="{00000000-0005-0000-0000-000015000000}"/>
    <cellStyle name="Notas" xfId="15" builtinId="10" customBuiltin="1"/>
    <cellStyle name="Notas 2" xfId="75" xr:uid="{00000000-0005-0000-0000-000017000000}"/>
    <cellStyle name="Salida" xfId="10" builtinId="21" customBuiltin="1"/>
    <cellStyle name="Salida 2" xfId="70" xr:uid="{00000000-0005-0000-0000-000019000000}"/>
    <cellStyle name="SAPBEXaggData" xfId="18" xr:uid="{00000000-0005-0000-0000-00001A000000}"/>
    <cellStyle name="SAPBEXaggDataEmph" xfId="19" xr:uid="{00000000-0005-0000-0000-00001B000000}"/>
    <cellStyle name="SAPBEXaggItem" xfId="20" xr:uid="{00000000-0005-0000-0000-00001C000000}"/>
    <cellStyle name="SAPBEXaggItemX" xfId="21" xr:uid="{00000000-0005-0000-0000-00001D000000}"/>
    <cellStyle name="SAPBEXchaText" xfId="22" xr:uid="{00000000-0005-0000-0000-00001E000000}"/>
    <cellStyle name="SAPBEXexcBad7" xfId="23" xr:uid="{00000000-0005-0000-0000-00001F000000}"/>
    <cellStyle name="SAPBEXexcBad8" xfId="24" xr:uid="{00000000-0005-0000-0000-000020000000}"/>
    <cellStyle name="SAPBEXexcBad9" xfId="25" xr:uid="{00000000-0005-0000-0000-000021000000}"/>
    <cellStyle name="SAPBEXexcCritical4" xfId="26" xr:uid="{00000000-0005-0000-0000-000022000000}"/>
    <cellStyle name="SAPBEXexcCritical5" xfId="27" xr:uid="{00000000-0005-0000-0000-000023000000}"/>
    <cellStyle name="SAPBEXexcCritical6" xfId="28" xr:uid="{00000000-0005-0000-0000-000024000000}"/>
    <cellStyle name="SAPBEXexcGood1" xfId="29" xr:uid="{00000000-0005-0000-0000-000025000000}"/>
    <cellStyle name="SAPBEXexcGood2" xfId="30" xr:uid="{00000000-0005-0000-0000-000026000000}"/>
    <cellStyle name="SAPBEXexcGood3" xfId="31" xr:uid="{00000000-0005-0000-0000-000027000000}"/>
    <cellStyle name="SAPBEXfilterDrill" xfId="32" xr:uid="{00000000-0005-0000-0000-000028000000}"/>
    <cellStyle name="SAPBEXfilterItem" xfId="33" xr:uid="{00000000-0005-0000-0000-000029000000}"/>
    <cellStyle name="SAPBEXfilterText" xfId="34" xr:uid="{00000000-0005-0000-0000-00002A000000}"/>
    <cellStyle name="SAPBEXformats" xfId="35" xr:uid="{00000000-0005-0000-0000-00002B000000}"/>
    <cellStyle name="SAPBEXheaderItem" xfId="36" xr:uid="{00000000-0005-0000-0000-00002C000000}"/>
    <cellStyle name="SAPBEXheaderText" xfId="37" xr:uid="{00000000-0005-0000-0000-00002D000000}"/>
    <cellStyle name="SAPBEXHLevel0" xfId="38" xr:uid="{00000000-0005-0000-0000-00002E000000}"/>
    <cellStyle name="SAPBEXHLevel0X" xfId="39" xr:uid="{00000000-0005-0000-0000-00002F000000}"/>
    <cellStyle name="SAPBEXHLevel1" xfId="40" xr:uid="{00000000-0005-0000-0000-000030000000}"/>
    <cellStyle name="SAPBEXHLevel1X" xfId="41" xr:uid="{00000000-0005-0000-0000-000031000000}"/>
    <cellStyle name="SAPBEXHLevel2" xfId="42" xr:uid="{00000000-0005-0000-0000-000032000000}"/>
    <cellStyle name="SAPBEXHLevel2X" xfId="43" xr:uid="{00000000-0005-0000-0000-000033000000}"/>
    <cellStyle name="SAPBEXHLevel3" xfId="44" xr:uid="{00000000-0005-0000-0000-000034000000}"/>
    <cellStyle name="SAPBEXHLevel3X" xfId="45" xr:uid="{00000000-0005-0000-0000-000035000000}"/>
    <cellStyle name="SAPBEXinputData" xfId="46" xr:uid="{00000000-0005-0000-0000-000036000000}"/>
    <cellStyle name="SAPBEXresData" xfId="47" xr:uid="{00000000-0005-0000-0000-000037000000}"/>
    <cellStyle name="SAPBEXresDataEmph" xfId="48" xr:uid="{00000000-0005-0000-0000-000038000000}"/>
    <cellStyle name="SAPBEXresItem" xfId="49" xr:uid="{00000000-0005-0000-0000-000039000000}"/>
    <cellStyle name="SAPBEXresItemX" xfId="50" xr:uid="{00000000-0005-0000-0000-00003A000000}"/>
    <cellStyle name="SAPBEXstdData" xfId="51" xr:uid="{00000000-0005-0000-0000-00003B000000}"/>
    <cellStyle name="SAPBEXstdDataEmph" xfId="52" xr:uid="{00000000-0005-0000-0000-00003C000000}"/>
    <cellStyle name="SAPBEXstdItem" xfId="53" xr:uid="{00000000-0005-0000-0000-00003D000000}"/>
    <cellStyle name="SAPBEXstdItemX" xfId="54" xr:uid="{00000000-0005-0000-0000-00003E000000}"/>
    <cellStyle name="SAPBEXtitle" xfId="55" xr:uid="{00000000-0005-0000-0000-00003F000000}"/>
    <cellStyle name="SAPBEXundefined" xfId="56" xr:uid="{00000000-0005-0000-0000-000040000000}"/>
    <cellStyle name="Sheet Title" xfId="57" xr:uid="{00000000-0005-0000-0000-000041000000}"/>
    <cellStyle name="Texto de advertencia" xfId="14" builtinId="11" customBuiltin="1"/>
    <cellStyle name="Texto de advertencia 2" xfId="74" xr:uid="{00000000-0005-0000-0000-000043000000}"/>
    <cellStyle name="Texto explicativo" xfId="16" builtinId="53" customBuiltin="1"/>
    <cellStyle name="Texto explicativo 2" xfId="76" xr:uid="{00000000-0005-0000-0000-000045000000}"/>
    <cellStyle name="Título" xfId="1" builtinId="15" customBuiltin="1"/>
    <cellStyle name="Título 2" xfId="3" builtinId="17" customBuiltin="1"/>
    <cellStyle name="Título 2 2" xfId="63" xr:uid="{00000000-0005-0000-0000-000048000000}"/>
    <cellStyle name="Título 3" xfId="4" builtinId="18" customBuiltin="1"/>
    <cellStyle name="Título 3 2" xfId="64" xr:uid="{00000000-0005-0000-0000-00004A000000}"/>
    <cellStyle name="Título 4" xfId="61" xr:uid="{00000000-0005-0000-0000-00004B000000}"/>
    <cellStyle name="Total" xfId="17" builtinId="25" customBuiltin="1"/>
    <cellStyle name="Total 2" xfId="77" xr:uid="{00000000-0005-0000-0000-00004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5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1</xdr:row>
      <xdr:rowOff>71438</xdr:rowOff>
    </xdr:from>
    <xdr:to>
      <xdr:col>0</xdr:col>
      <xdr:colOff>1988344</xdr:colOff>
      <xdr:row>4</xdr:row>
      <xdr:rowOff>141710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238126"/>
          <a:ext cx="1821657" cy="6060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4930775</xdr:colOff>
      <xdr:row>0</xdr:row>
      <xdr:rowOff>0</xdr:rowOff>
    </xdr:to>
    <xdr:pic macro="[1]!DesignIconClicked">
      <xdr:nvPicPr>
        <xdr:cNvPr id="2" name="BEx5OUNYMEPCQ5C55NM7UC63CO6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307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1339850</xdr:colOff>
      <xdr:row>0</xdr:row>
      <xdr:rowOff>0</xdr:rowOff>
    </xdr:to>
    <xdr:pic macro="[1]!DesignIconClicked">
      <xdr:nvPicPr>
        <xdr:cNvPr id="6" name="BEx3HVHC130XT3F2N11S7AMD3B5C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0"/>
          <a:ext cx="133985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KQSQMUA5AMRMK0L8I5WFUD0YY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ZMK51076MMJES002B7ZYWXXN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25400</xdr:colOff>
      <xdr:row>0</xdr:row>
      <xdr:rowOff>12700</xdr:rowOff>
    </xdr:from>
    <xdr:ext cx="50800" cy="50800"/>
    <xdr:pic macro="[1]!DesignIconClicked">
      <xdr:nvPicPr>
        <xdr:cNvPr id="307" name="BExQHGFRNRX8YDVDKHC10GVACFRH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25400</xdr:colOff>
      <xdr:row>0</xdr:row>
      <xdr:rowOff>88900</xdr:rowOff>
    </xdr:from>
    <xdr:ext cx="50800" cy="50800"/>
    <xdr:pic macro="[1]!DesignIconClicked">
      <xdr:nvPicPr>
        <xdr:cNvPr id="308" name="BExU6VFZYFUJUFVQ2YZ2B4PXA5OP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10</xdr:col>
      <xdr:colOff>25400</xdr:colOff>
      <xdr:row>0</xdr:row>
      <xdr:rowOff>12700</xdr:rowOff>
    </xdr:from>
    <xdr:ext cx="50800" cy="50800"/>
    <xdr:pic macro="[1]!DesignIconClicked">
      <xdr:nvPicPr>
        <xdr:cNvPr id="309" name="BExGT8XEWV9EH21CTFNEOVLI4MGS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10</xdr:col>
      <xdr:colOff>25400</xdr:colOff>
      <xdr:row>0</xdr:row>
      <xdr:rowOff>88900</xdr:rowOff>
    </xdr:from>
    <xdr:ext cx="50800" cy="50800"/>
    <xdr:pic macro="[1]!DesignIconClicked">
      <xdr:nvPicPr>
        <xdr:cNvPr id="310" name="BExMPSTALXZMEN6NTKCQ7VM1Q452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11</xdr:col>
      <xdr:colOff>30480</xdr:colOff>
      <xdr:row>0</xdr:row>
      <xdr:rowOff>12700</xdr:rowOff>
    </xdr:from>
    <xdr:ext cx="50800" cy="50800"/>
    <xdr:pic macro="[1]!DesignIconClicked">
      <xdr:nvPicPr>
        <xdr:cNvPr id="311" name="BExCT9AZGAVJLNJREC2MV5EYQ3X9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11</xdr:col>
      <xdr:colOff>30480</xdr:colOff>
      <xdr:row>0</xdr:row>
      <xdr:rowOff>88900</xdr:rowOff>
    </xdr:from>
    <xdr:ext cx="50800" cy="50800"/>
    <xdr:pic macro="[1]!DesignIconClicked">
      <xdr:nvPicPr>
        <xdr:cNvPr id="312" name="BExQHNBYF3YLZGDX1XDTX418M8IS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12</xdr:col>
      <xdr:colOff>20320</xdr:colOff>
      <xdr:row>0</xdr:row>
      <xdr:rowOff>12700</xdr:rowOff>
    </xdr:from>
    <xdr:ext cx="50800" cy="50800"/>
    <xdr:pic macro="[1]!DesignIconClicked">
      <xdr:nvPicPr>
        <xdr:cNvPr id="313" name="BExIJ6BU9UZWJ1ORT9J1RY2NSMN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12</xdr:col>
      <xdr:colOff>20320</xdr:colOff>
      <xdr:row>0</xdr:row>
      <xdr:rowOff>88900</xdr:rowOff>
    </xdr:from>
    <xdr:ext cx="50800" cy="50800"/>
    <xdr:pic macro="[1]!DesignIconClicked">
      <xdr:nvPicPr>
        <xdr:cNvPr id="314" name="BExY29XNRW0M9K8Q5JUD0957JF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13</xdr:col>
      <xdr:colOff>25400</xdr:colOff>
      <xdr:row>0</xdr:row>
      <xdr:rowOff>12700</xdr:rowOff>
    </xdr:from>
    <xdr:ext cx="50800" cy="50800"/>
    <xdr:pic macro="[1]!DesignIconClicked">
      <xdr:nvPicPr>
        <xdr:cNvPr id="315" name="BExZUVU7XWU8N7SW83F1V1QTK2RO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13</xdr:col>
      <xdr:colOff>25400</xdr:colOff>
      <xdr:row>0</xdr:row>
      <xdr:rowOff>88900</xdr:rowOff>
    </xdr:from>
    <xdr:ext cx="50800" cy="50800"/>
    <xdr:pic macro="[1]!DesignIconClicked">
      <xdr:nvPicPr>
        <xdr:cNvPr id="316" name="BExVR3UO9TFRPDZCIUWKPK7RCOYU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14</xdr:col>
      <xdr:colOff>27940</xdr:colOff>
      <xdr:row>0</xdr:row>
      <xdr:rowOff>12700</xdr:rowOff>
    </xdr:from>
    <xdr:ext cx="50800" cy="50800"/>
    <xdr:pic macro="[1]!DesignIconClicked">
      <xdr:nvPicPr>
        <xdr:cNvPr id="317" name="BExIPLP3D3UCN3Z5G11MPCAHB3M9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14</xdr:col>
      <xdr:colOff>27940</xdr:colOff>
      <xdr:row>0</xdr:row>
      <xdr:rowOff>88900</xdr:rowOff>
    </xdr:from>
    <xdr:ext cx="50800" cy="50800"/>
    <xdr:pic macro="[1]!DesignIconClicked">
      <xdr:nvPicPr>
        <xdr:cNvPr id="318" name="BExCWXXAVQHILJC85DV04LNMTNXP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15</xdr:col>
      <xdr:colOff>25400</xdr:colOff>
      <xdr:row>0</xdr:row>
      <xdr:rowOff>12700</xdr:rowOff>
    </xdr:from>
    <xdr:ext cx="50800" cy="50800"/>
    <xdr:pic macro="[1]!DesignIconClicked">
      <xdr:nvPicPr>
        <xdr:cNvPr id="319" name="BEx3F8H5LOE66K26I5OFOMZTCLIH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15</xdr:col>
      <xdr:colOff>25400</xdr:colOff>
      <xdr:row>0</xdr:row>
      <xdr:rowOff>88900</xdr:rowOff>
    </xdr:from>
    <xdr:ext cx="50800" cy="50800"/>
    <xdr:pic macro="[1]!DesignIconClicked">
      <xdr:nvPicPr>
        <xdr:cNvPr id="320" name="BExIOIADEPZKDC734P8VYC3ZT8N5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16</xdr:col>
      <xdr:colOff>22860</xdr:colOff>
      <xdr:row>0</xdr:row>
      <xdr:rowOff>12700</xdr:rowOff>
    </xdr:from>
    <xdr:ext cx="50800" cy="50800"/>
    <xdr:pic macro="[1]!DesignIconClicked">
      <xdr:nvPicPr>
        <xdr:cNvPr id="321" name="BExXYA2YF3V3VDRWH4V12BUOVLXS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16</xdr:col>
      <xdr:colOff>22860</xdr:colOff>
      <xdr:row>0</xdr:row>
      <xdr:rowOff>88900</xdr:rowOff>
    </xdr:from>
    <xdr:ext cx="50800" cy="50800"/>
    <xdr:pic macro="[1]!DesignIconClicked">
      <xdr:nvPicPr>
        <xdr:cNvPr id="322" name="BExU8RBSNJ1WNZJ8OVWJH43GIZMT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88900"/>
          <a:ext cx="50800" cy="50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1</xdr:rowOff>
    </xdr:from>
    <xdr:to>
      <xdr:col>7</xdr:col>
      <xdr:colOff>1289844</xdr:colOff>
      <xdr:row>100</xdr:row>
      <xdr:rowOff>1588</xdr:rowOff>
    </xdr:to>
    <xdr:pic macro="[1]!DesignIconClicked">
      <xdr:nvPicPr>
        <xdr:cNvPr id="3" name="BExQH7R0DVFTG06YKS9XWQNPUSFP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0637500" cy="1731327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" name="BExD6OF95GYTRZLP5DC2JEV5VFA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OBZCKF9U3PKU2RCJLSAWR198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MCVOL9P3QUJAI4XLO6R8X8C3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MO5RXD2SJG5IEEUTN2O059MQW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8" name="BExW81AHO1SNGKW1ANIYDX9LQAED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10" name="BEx1R7ESBYTMJY3KAFJ3AENXXWO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1]!DesignIconClicked">
      <xdr:nvPicPr>
        <xdr:cNvPr id="11" name="BExB1N2FOFH6AV08VIH99UDFZA1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1]!DesignIconClicked">
      <xdr:nvPicPr>
        <xdr:cNvPr id="12" name="BExB5G6F2XR5UXBAC6X04DYXC5JS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12700</xdr:rowOff>
    </xdr:from>
    <xdr:to>
      <xdr:col>4</xdr:col>
      <xdr:colOff>79375</xdr:colOff>
      <xdr:row>0</xdr:row>
      <xdr:rowOff>63500</xdr:rowOff>
    </xdr:to>
    <xdr:pic macro="[1]!DesignIconClicked">
      <xdr:nvPicPr>
        <xdr:cNvPr id="14" name="BExZZLRMFVN6RV6M6DEYUDIVRMD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28575</xdr:colOff>
      <xdr:row>0</xdr:row>
      <xdr:rowOff>88900</xdr:rowOff>
    </xdr:from>
    <xdr:to>
      <xdr:col>4</xdr:col>
      <xdr:colOff>79375</xdr:colOff>
      <xdr:row>0</xdr:row>
      <xdr:rowOff>139700</xdr:rowOff>
    </xdr:to>
    <xdr:pic macro="[1]!DesignIconClicked">
      <xdr:nvPicPr>
        <xdr:cNvPr id="15" name="BExBEG5JLB9OUNKJWBR5MBON46H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16" name="BExZJ7CYOFEQ9AV703MY7J4RRF3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18" name="BEx1V32EOSWOYV0SQ38RPZTHA8Z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12700</xdr:rowOff>
    </xdr:from>
    <xdr:to>
      <xdr:col>6</xdr:col>
      <xdr:colOff>79375</xdr:colOff>
      <xdr:row>0</xdr:row>
      <xdr:rowOff>63500</xdr:rowOff>
    </xdr:to>
    <xdr:pic macro="[1]!DesignIconClicked">
      <xdr:nvPicPr>
        <xdr:cNvPr id="19" name="BExXVBJBOFGCWHI8I11PLR5SSG5S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0</xdr:row>
      <xdr:rowOff>88900</xdr:rowOff>
    </xdr:from>
    <xdr:to>
      <xdr:col>6</xdr:col>
      <xdr:colOff>79375</xdr:colOff>
      <xdr:row>0</xdr:row>
      <xdr:rowOff>139700</xdr:rowOff>
    </xdr:to>
    <xdr:pic macro="[1]!DesignIconClicked">
      <xdr:nvPicPr>
        <xdr:cNvPr id="20" name="BExGRMCAHHZ8XAPG6YAIWF25KK95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 macro="[1]!DesignIconClicked">
      <xdr:nvPicPr>
        <xdr:cNvPr id="22" name="BExMN87HBEVJPJL20A0J4A78W416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 macro="[1]!DesignIconClicked">
      <xdr:nvPicPr>
        <xdr:cNvPr id="23" name="BExONRVIGAJ63XSRE2KA3K3Q10T8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1073150</xdr:colOff>
      <xdr:row>91</xdr:row>
      <xdr:rowOff>149225</xdr:rowOff>
    </xdr:to>
    <xdr:pic macro="[1]!DesignIconClicked">
      <xdr:nvPicPr>
        <xdr:cNvPr id="2" name="BExMKGUYU4QUYCQPMYOMEGYFMVKI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12875" cy="1488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3" name="BExU5GCG2K6XHQ91M0X71VDIE9Z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CX3BDIFOFFH2TET2QFJSIHZN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OIM7L5O33LH0PTETBWTHUOHEZ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954AVE9W89ZTCG80XFV8OZ90W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12700</xdr:rowOff>
    </xdr:from>
    <xdr:to>
      <xdr:col>2</xdr:col>
      <xdr:colOff>69850</xdr:colOff>
      <xdr:row>0</xdr:row>
      <xdr:rowOff>63500</xdr:rowOff>
    </xdr:to>
    <xdr:pic macro="[1]!DesignIconClicked">
      <xdr:nvPicPr>
        <xdr:cNvPr id="8" name="BEx7BNOIGYXM23BAI7IXI3UK3JD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19050</xdr:colOff>
      <xdr:row>0</xdr:row>
      <xdr:rowOff>88900</xdr:rowOff>
    </xdr:from>
    <xdr:to>
      <xdr:col>2</xdr:col>
      <xdr:colOff>69850</xdr:colOff>
      <xdr:row>0</xdr:row>
      <xdr:rowOff>139700</xdr:rowOff>
    </xdr:to>
    <xdr:pic macro="[1]!DesignIconClicked">
      <xdr:nvPicPr>
        <xdr:cNvPr id="10" name="BEx3AJANX5GUS6KTU8TGD4LY6JUR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11" name="BEx1PU3S99LJX5KIT7VBE5VQS29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12" name="BExD1BV4TP6473VG19F7ZFXYYTJM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31750</xdr:colOff>
      <xdr:row>0</xdr:row>
      <xdr:rowOff>12700</xdr:rowOff>
    </xdr:from>
    <xdr:to>
      <xdr:col>4</xdr:col>
      <xdr:colOff>82550</xdr:colOff>
      <xdr:row>0</xdr:row>
      <xdr:rowOff>63500</xdr:rowOff>
    </xdr:to>
    <xdr:pic macro="[1]!DesignIconClicked">
      <xdr:nvPicPr>
        <xdr:cNvPr id="14" name="BExQ6DZOEOPJMR69OH1D68WO7LIV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0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31750</xdr:colOff>
      <xdr:row>0</xdr:row>
      <xdr:rowOff>88900</xdr:rowOff>
    </xdr:from>
    <xdr:to>
      <xdr:col>4</xdr:col>
      <xdr:colOff>82550</xdr:colOff>
      <xdr:row>0</xdr:row>
      <xdr:rowOff>139700</xdr:rowOff>
    </xdr:to>
    <xdr:pic macro="[1]!DesignIconClicked">
      <xdr:nvPicPr>
        <xdr:cNvPr id="15" name="BExD1UG2JUB2T7VMLLLWBLZU2BFY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0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12700</xdr:rowOff>
    </xdr:from>
    <xdr:to>
      <xdr:col>5</xdr:col>
      <xdr:colOff>79375</xdr:colOff>
      <xdr:row>0</xdr:row>
      <xdr:rowOff>63500</xdr:rowOff>
    </xdr:to>
    <xdr:pic macro="[1]!DesignIconClicked">
      <xdr:nvPicPr>
        <xdr:cNvPr id="16" name="BEx3T5VGXA4AYHQ192JDXLUTE0P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28575</xdr:colOff>
      <xdr:row>0</xdr:row>
      <xdr:rowOff>88900</xdr:rowOff>
    </xdr:from>
    <xdr:to>
      <xdr:col>5</xdr:col>
      <xdr:colOff>79375</xdr:colOff>
      <xdr:row>0</xdr:row>
      <xdr:rowOff>139700</xdr:rowOff>
    </xdr:to>
    <xdr:pic macro="[1]!DesignIconClicked">
      <xdr:nvPicPr>
        <xdr:cNvPr id="18" name="BExF39KWOZHCLBZJ0KO1Y9I07LGR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19" name="BExZQ73YKBHYWIGR0T0IM8O6RW0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20" name="BExZNGNNHGFUTQ1UCXRK0VANPK0Q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12700</xdr:rowOff>
    </xdr:from>
    <xdr:to>
      <xdr:col>7</xdr:col>
      <xdr:colOff>79375</xdr:colOff>
      <xdr:row>0</xdr:row>
      <xdr:rowOff>63500</xdr:rowOff>
    </xdr:to>
    <xdr:pic macro="[1]!DesignIconClicked">
      <xdr:nvPicPr>
        <xdr:cNvPr id="22" name="BExOES76FUO3J4S0SQW5CFDFOB0L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0</xdr:row>
      <xdr:rowOff>88900</xdr:rowOff>
    </xdr:from>
    <xdr:to>
      <xdr:col>7</xdr:col>
      <xdr:colOff>79375</xdr:colOff>
      <xdr:row>0</xdr:row>
      <xdr:rowOff>139700</xdr:rowOff>
    </xdr:to>
    <xdr:pic macro="[1]!DesignIconClicked">
      <xdr:nvPicPr>
        <xdr:cNvPr id="23" name="BExQ8JGKCFML0LP0CMF0NX441K5K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1120775</xdr:colOff>
      <xdr:row>3</xdr:row>
      <xdr:rowOff>149225</xdr:rowOff>
    </xdr:to>
    <xdr:pic macro="[1]!DesignIconClicked">
      <xdr:nvPicPr>
        <xdr:cNvPr id="2" name="BExZVPNPGOKFNQHQF98V5WO0ZNCR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17175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3" name="BExU2JR1N471ZQ48BROTRN6PY24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1VGUQ3XQSJAB1YXN7QOQBYB7X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12700</xdr:rowOff>
    </xdr:from>
    <xdr:to>
      <xdr:col>1</xdr:col>
      <xdr:colOff>79375</xdr:colOff>
      <xdr:row>0</xdr:row>
      <xdr:rowOff>63500</xdr:rowOff>
    </xdr:to>
    <xdr:pic macro="[1]!DesignIconClicked">
      <xdr:nvPicPr>
        <xdr:cNvPr id="6" name="BExMC5LVZTGI2FR94BPVFV6RZT2T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28575</xdr:colOff>
      <xdr:row>0</xdr:row>
      <xdr:rowOff>88900</xdr:rowOff>
    </xdr:from>
    <xdr:to>
      <xdr:col>1</xdr:col>
      <xdr:colOff>79375</xdr:colOff>
      <xdr:row>0</xdr:row>
      <xdr:rowOff>139700</xdr:rowOff>
    </xdr:to>
    <xdr:pic macro="[1]!DesignIconClicked">
      <xdr:nvPicPr>
        <xdr:cNvPr id="7" name="BEx5GWAWOBLTBF7XOOFRFYFSKXX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8" name="BEx7FYBSFHCTY4CX6XYLSTAEXOJI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10" name="BExTWZEJC7G4MNKOF8MSZBPC5MGR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11" name="BExOBSGJJ7VE0HCA8J0VX6MUAF0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12" name="BExIKXPS440T49WY2YUUPBRN7G1Z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4" name="BExB9U9PELGZU41ZL1JHR32RHZG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5" name="BEx5G7VN8T2SBJZ12RVFU1O02WGI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0</xdr:row>
      <xdr:rowOff>12700</xdr:rowOff>
    </xdr:from>
    <xdr:to>
      <xdr:col>5</xdr:col>
      <xdr:colOff>76200</xdr:colOff>
      <xdr:row>0</xdr:row>
      <xdr:rowOff>63500</xdr:rowOff>
    </xdr:to>
    <xdr:pic macro="[1]!DesignIconClicked">
      <xdr:nvPicPr>
        <xdr:cNvPr id="16" name="BExCZA4VKVER7QVUZ1QEYN1PJ8VW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0</xdr:row>
      <xdr:rowOff>88900</xdr:rowOff>
    </xdr:from>
    <xdr:to>
      <xdr:col>5</xdr:col>
      <xdr:colOff>76200</xdr:colOff>
      <xdr:row>0</xdr:row>
      <xdr:rowOff>139700</xdr:rowOff>
    </xdr:to>
    <xdr:pic macro="[1]!DesignIconClicked">
      <xdr:nvPicPr>
        <xdr:cNvPr id="18" name="BEx93SYAJ7NWNLWX2GSMG3M739A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12700</xdr:rowOff>
    </xdr:from>
    <xdr:to>
      <xdr:col>6</xdr:col>
      <xdr:colOff>76200</xdr:colOff>
      <xdr:row>0</xdr:row>
      <xdr:rowOff>63500</xdr:rowOff>
    </xdr:to>
    <xdr:pic macro="[1]!DesignIconClicked">
      <xdr:nvPicPr>
        <xdr:cNvPr id="19" name="BExEVGM13FA33A6SWO96NLJKFPWZ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88900</xdr:rowOff>
    </xdr:from>
    <xdr:to>
      <xdr:col>6</xdr:col>
      <xdr:colOff>76200</xdr:colOff>
      <xdr:row>0</xdr:row>
      <xdr:rowOff>139700</xdr:rowOff>
    </xdr:to>
    <xdr:pic macro="[1]!DesignIconClicked">
      <xdr:nvPicPr>
        <xdr:cNvPr id="20" name="BEx5DY28DMS86OGWBRY9Q9A8HK5H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0"/>
  <sheetViews>
    <sheetView showGridLines="0" tabSelected="1" zoomScale="80" zoomScaleNormal="80" workbookViewId="0">
      <pane ySplit="8" topLeftCell="A9" activePane="bottomLeft" state="frozen"/>
      <selection activeCell="A2" sqref="A2"/>
      <selection pane="bottomLeft"/>
    </sheetView>
  </sheetViews>
  <sheetFormatPr baseColWidth="10" defaultColWidth="11.42578125" defaultRowHeight="12.75" x14ac:dyDescent="0.2"/>
  <cols>
    <col min="1" max="1" width="78.140625" customWidth="1"/>
    <col min="2" max="2" width="20.85546875" bestFit="1" customWidth="1"/>
    <col min="3" max="3" width="20" bestFit="1" customWidth="1"/>
    <col min="4" max="4" width="20.140625" bestFit="1" customWidth="1"/>
    <col min="5" max="5" width="20.5703125" bestFit="1" customWidth="1"/>
    <col min="6" max="6" width="19.85546875" bestFit="1" customWidth="1"/>
    <col min="7" max="7" width="17.28515625" bestFit="1" customWidth="1"/>
    <col min="8" max="8" width="17" bestFit="1" customWidth="1"/>
    <col min="9" max="9" width="11.85546875" bestFit="1" customWidth="1"/>
  </cols>
  <sheetData>
    <row r="1" spans="1:9" s="18" customFormat="1" ht="5.25" customHeight="1" thickBot="1" x14ac:dyDescent="0.25">
      <c r="A1" s="17"/>
      <c r="C1" s="17"/>
      <c r="D1" s="17"/>
    </row>
    <row r="2" spans="1:9" ht="15.75" x14ac:dyDescent="0.2">
      <c r="A2" s="39" t="s">
        <v>135</v>
      </c>
      <c r="B2" s="40"/>
      <c r="C2" s="40"/>
      <c r="D2" s="40"/>
      <c r="E2" s="40"/>
      <c r="F2" s="40"/>
      <c r="G2" s="41"/>
    </row>
    <row r="3" spans="1:9" x14ac:dyDescent="0.2">
      <c r="A3" s="42" t="s">
        <v>7</v>
      </c>
      <c r="B3" s="43"/>
      <c r="C3" s="43"/>
      <c r="D3" s="43"/>
      <c r="E3" s="43"/>
      <c r="F3" s="43"/>
      <c r="G3" s="44"/>
    </row>
    <row r="4" spans="1:9" x14ac:dyDescent="0.2">
      <c r="A4" s="42" t="s">
        <v>11</v>
      </c>
      <c r="B4" s="43"/>
      <c r="C4" s="43"/>
      <c r="D4" s="43"/>
      <c r="E4" s="43"/>
      <c r="F4" s="43"/>
      <c r="G4" s="44"/>
    </row>
    <row r="5" spans="1:9" ht="21.75" customHeight="1" x14ac:dyDescent="0.2">
      <c r="A5" s="48" t="s">
        <v>164</v>
      </c>
      <c r="B5" s="49"/>
      <c r="C5" s="49"/>
      <c r="D5" s="49"/>
      <c r="E5" s="49"/>
      <c r="F5" s="49"/>
      <c r="G5" s="50"/>
    </row>
    <row r="6" spans="1:9" ht="13.5" thickBot="1" x14ac:dyDescent="0.25">
      <c r="A6" s="45" t="s">
        <v>0</v>
      </c>
      <c r="B6" s="46"/>
      <c r="C6" s="46"/>
      <c r="D6" s="46"/>
      <c r="E6" s="46"/>
      <c r="F6" s="46"/>
      <c r="G6" s="47"/>
    </row>
    <row r="7" spans="1:9" ht="13.5" thickBot="1" x14ac:dyDescent="0.25">
      <c r="A7" s="34" t="s">
        <v>1</v>
      </c>
      <c r="B7" s="36" t="s">
        <v>8</v>
      </c>
      <c r="C7" s="37"/>
      <c r="D7" s="37"/>
      <c r="E7" s="37"/>
      <c r="F7" s="38"/>
      <c r="G7" s="34" t="s">
        <v>9</v>
      </c>
      <c r="H7" s="20"/>
      <c r="I7" s="20"/>
    </row>
    <row r="8" spans="1:9" ht="24.75" thickBot="1" x14ac:dyDescent="0.25">
      <c r="A8" s="35"/>
      <c r="B8" s="15" t="s">
        <v>2</v>
      </c>
      <c r="C8" s="16" t="s">
        <v>5</v>
      </c>
      <c r="D8" s="16" t="s">
        <v>6</v>
      </c>
      <c r="E8" s="16" t="s">
        <v>3</v>
      </c>
      <c r="F8" s="16" t="s">
        <v>4</v>
      </c>
      <c r="G8" s="35"/>
      <c r="H8" s="20"/>
      <c r="I8" s="20"/>
    </row>
    <row r="9" spans="1:9" x14ac:dyDescent="0.2">
      <c r="A9" s="31"/>
      <c r="B9" s="8"/>
      <c r="C9" s="8"/>
      <c r="D9" s="8"/>
      <c r="E9" s="8"/>
      <c r="F9" s="8"/>
      <c r="G9" s="8"/>
      <c r="H9" s="20"/>
      <c r="I9" s="20"/>
    </row>
    <row r="10" spans="1:9" x14ac:dyDescent="0.2">
      <c r="A10" s="1" t="s">
        <v>12</v>
      </c>
      <c r="B10" s="10">
        <v>36374389276</v>
      </c>
      <c r="C10" s="10">
        <v>-1271272072.0200005</v>
      </c>
      <c r="D10" s="10">
        <v>7429345514.9800005</v>
      </c>
      <c r="E10" s="10">
        <v>7429345514.9800005</v>
      </c>
      <c r="F10" s="10">
        <v>6586410038.960001</v>
      </c>
      <c r="G10" s="10">
        <v>0</v>
      </c>
      <c r="H10" s="24"/>
      <c r="I10" s="20"/>
    </row>
    <row r="11" spans="1:9" x14ac:dyDescent="0.2">
      <c r="A11" s="32" t="s">
        <v>20</v>
      </c>
      <c r="B11" s="26">
        <v>899992957</v>
      </c>
      <c r="C11" s="26">
        <v>0</v>
      </c>
      <c r="D11" s="26">
        <v>251278810</v>
      </c>
      <c r="E11" s="26">
        <v>251278810</v>
      </c>
      <c r="F11" s="26">
        <v>251278810</v>
      </c>
      <c r="G11" s="26">
        <v>0</v>
      </c>
      <c r="H11" s="20"/>
      <c r="I11" s="20"/>
    </row>
    <row r="12" spans="1:9" x14ac:dyDescent="0.2">
      <c r="A12" s="32" t="s">
        <v>21</v>
      </c>
      <c r="B12" s="26">
        <v>1481750378</v>
      </c>
      <c r="C12" s="26">
        <v>-16866175.27</v>
      </c>
      <c r="D12" s="26">
        <v>353571412.73000002</v>
      </c>
      <c r="E12" s="26">
        <v>353571412.73000002</v>
      </c>
      <c r="F12" s="26">
        <v>353571412.73000002</v>
      </c>
      <c r="G12" s="26">
        <v>0</v>
      </c>
      <c r="H12" s="20"/>
      <c r="I12" s="20"/>
    </row>
    <row r="13" spans="1:9" x14ac:dyDescent="0.2">
      <c r="A13" s="32" t="s">
        <v>17</v>
      </c>
      <c r="B13" s="26">
        <v>87476814</v>
      </c>
      <c r="C13" s="26">
        <v>-6353982.3899999997</v>
      </c>
      <c r="D13" s="26">
        <v>13755243.609999999</v>
      </c>
      <c r="E13" s="26">
        <v>13755243.609999999</v>
      </c>
      <c r="F13" s="26">
        <v>8547107.9299999997</v>
      </c>
      <c r="G13" s="26">
        <v>0</v>
      </c>
      <c r="H13" s="20"/>
      <c r="I13" s="20"/>
    </row>
    <row r="14" spans="1:9" x14ac:dyDescent="0.2">
      <c r="A14" s="32" t="s">
        <v>138</v>
      </c>
      <c r="B14" s="26">
        <v>109353738</v>
      </c>
      <c r="C14" s="26">
        <v>-6240754.9699999997</v>
      </c>
      <c r="D14" s="26">
        <v>19006659.030000001</v>
      </c>
      <c r="E14" s="26">
        <v>19006659.030000001</v>
      </c>
      <c r="F14" s="26">
        <v>12242263.289999999</v>
      </c>
      <c r="G14" s="26">
        <v>0</v>
      </c>
      <c r="H14" s="20"/>
      <c r="I14" s="20"/>
    </row>
    <row r="15" spans="1:9" x14ac:dyDescent="0.2">
      <c r="A15" s="32" t="s">
        <v>22</v>
      </c>
      <c r="B15" s="26">
        <v>69232280</v>
      </c>
      <c r="C15" s="26">
        <v>-4156717.58</v>
      </c>
      <c r="D15" s="26">
        <v>13289877.42</v>
      </c>
      <c r="E15" s="26">
        <v>13289877.42</v>
      </c>
      <c r="F15" s="26">
        <v>5235065.6100000003</v>
      </c>
      <c r="G15" s="26">
        <v>0</v>
      </c>
      <c r="H15" s="20"/>
      <c r="I15" s="20"/>
    </row>
    <row r="16" spans="1:9" x14ac:dyDescent="0.2">
      <c r="A16" s="32" t="s">
        <v>23</v>
      </c>
      <c r="B16" s="26">
        <v>843274492</v>
      </c>
      <c r="C16" s="26">
        <v>-89668001.069999993</v>
      </c>
      <c r="D16" s="26">
        <v>105391596.93000001</v>
      </c>
      <c r="E16" s="26">
        <v>105391596.93000001</v>
      </c>
      <c r="F16" s="26">
        <v>69549151.689999998</v>
      </c>
      <c r="G16" s="26">
        <v>0</v>
      </c>
      <c r="H16" s="20"/>
      <c r="I16" s="20"/>
    </row>
    <row r="17" spans="1:9" x14ac:dyDescent="0.2">
      <c r="A17" s="32" t="s">
        <v>24</v>
      </c>
      <c r="B17" s="26">
        <v>1458132586</v>
      </c>
      <c r="C17" s="26">
        <v>-291891553.69</v>
      </c>
      <c r="D17" s="26">
        <v>240049377.31</v>
      </c>
      <c r="E17" s="26">
        <v>240049377.31</v>
      </c>
      <c r="F17" s="26">
        <v>175721598.16999999</v>
      </c>
      <c r="G17" s="26">
        <v>0</v>
      </c>
      <c r="H17" s="20"/>
      <c r="I17" s="20"/>
    </row>
    <row r="18" spans="1:9" x14ac:dyDescent="0.2">
      <c r="A18" s="32" t="s">
        <v>25</v>
      </c>
      <c r="B18" s="26">
        <v>463216073</v>
      </c>
      <c r="C18" s="26">
        <v>418124984.60000002</v>
      </c>
      <c r="D18" s="26">
        <v>498674594.60000002</v>
      </c>
      <c r="E18" s="26">
        <v>498674594.60000002</v>
      </c>
      <c r="F18" s="26">
        <v>480685333.79000002</v>
      </c>
      <c r="G18" s="26">
        <v>0</v>
      </c>
      <c r="H18" s="20"/>
      <c r="I18" s="20"/>
    </row>
    <row r="19" spans="1:9" x14ac:dyDescent="0.2">
      <c r="A19" s="32" t="s">
        <v>26</v>
      </c>
      <c r="B19" s="26">
        <v>818708836</v>
      </c>
      <c r="C19" s="26">
        <v>-128313250.51000001</v>
      </c>
      <c r="D19" s="26">
        <v>85293487.489999995</v>
      </c>
      <c r="E19" s="26">
        <v>85293487.489999995</v>
      </c>
      <c r="F19" s="26">
        <v>77058615.030000001</v>
      </c>
      <c r="G19" s="26">
        <v>0</v>
      </c>
      <c r="H19" s="20"/>
      <c r="I19" s="20"/>
    </row>
    <row r="20" spans="1:9" x14ac:dyDescent="0.2">
      <c r="A20" s="32" t="s">
        <v>27</v>
      </c>
      <c r="B20" s="26">
        <v>184870745</v>
      </c>
      <c r="C20" s="26">
        <v>-22169227.510000002</v>
      </c>
      <c r="D20" s="26">
        <v>22992008.489999998</v>
      </c>
      <c r="E20" s="26">
        <v>22992008.489999998</v>
      </c>
      <c r="F20" s="26">
        <v>17386902.510000002</v>
      </c>
      <c r="G20" s="26">
        <v>0</v>
      </c>
      <c r="H20" s="20"/>
      <c r="I20" s="20"/>
    </row>
    <row r="21" spans="1:9" x14ac:dyDescent="0.2">
      <c r="A21" s="32" t="s">
        <v>28</v>
      </c>
      <c r="B21" s="26">
        <v>210517923</v>
      </c>
      <c r="C21" s="26">
        <v>-13854518.25</v>
      </c>
      <c r="D21" s="26">
        <v>22319465.75</v>
      </c>
      <c r="E21" s="26">
        <v>22319465.75</v>
      </c>
      <c r="F21" s="26">
        <v>14255948.85</v>
      </c>
      <c r="G21" s="26">
        <v>0</v>
      </c>
      <c r="H21" s="20"/>
      <c r="I21" s="20"/>
    </row>
    <row r="22" spans="1:9" x14ac:dyDescent="0.2">
      <c r="A22" s="32" t="s">
        <v>29</v>
      </c>
      <c r="B22" s="26">
        <v>6444386613</v>
      </c>
      <c r="C22" s="26">
        <v>-82061659.310000002</v>
      </c>
      <c r="D22" s="26">
        <v>889535138.69000006</v>
      </c>
      <c r="E22" s="26">
        <v>889535138.69000006</v>
      </c>
      <c r="F22" s="26">
        <v>600723141.5</v>
      </c>
      <c r="G22" s="26">
        <v>0</v>
      </c>
      <c r="H22" s="20"/>
      <c r="I22" s="20"/>
    </row>
    <row r="23" spans="1:9" x14ac:dyDescent="0.2">
      <c r="A23" s="32" t="s">
        <v>30</v>
      </c>
      <c r="B23" s="26">
        <v>34676702</v>
      </c>
      <c r="C23" s="26">
        <v>-1560734.02</v>
      </c>
      <c r="D23" s="26">
        <v>4468476.9800000004</v>
      </c>
      <c r="E23" s="26">
        <v>4468476.9800000004</v>
      </c>
      <c r="F23" s="26">
        <v>2608378.59</v>
      </c>
      <c r="G23" s="26">
        <v>0</v>
      </c>
      <c r="H23" s="20"/>
      <c r="I23" s="20"/>
    </row>
    <row r="24" spans="1:9" x14ac:dyDescent="0.2">
      <c r="A24" s="32" t="s">
        <v>31</v>
      </c>
      <c r="B24" s="26">
        <v>4076246260</v>
      </c>
      <c r="C24" s="26">
        <v>-705004460.97000003</v>
      </c>
      <c r="D24" s="26">
        <v>750909423.02999997</v>
      </c>
      <c r="E24" s="26">
        <v>750909423.02999997</v>
      </c>
      <c r="F24" s="26">
        <v>574020928.75999999</v>
      </c>
      <c r="G24" s="26">
        <v>0</v>
      </c>
      <c r="H24" s="20"/>
      <c r="I24" s="20"/>
    </row>
    <row r="25" spans="1:9" x14ac:dyDescent="0.2">
      <c r="A25" s="32" t="s">
        <v>139</v>
      </c>
      <c r="B25" s="26">
        <v>1344028319</v>
      </c>
      <c r="C25" s="26">
        <v>0</v>
      </c>
      <c r="D25" s="26">
        <v>336007077</v>
      </c>
      <c r="E25" s="26">
        <v>336007077</v>
      </c>
      <c r="F25" s="26">
        <v>336007077</v>
      </c>
      <c r="G25" s="26">
        <v>0</v>
      </c>
      <c r="H25" s="20"/>
      <c r="I25" s="20"/>
    </row>
    <row r="26" spans="1:9" x14ac:dyDescent="0.2">
      <c r="A26" s="32" t="s">
        <v>140</v>
      </c>
      <c r="B26" s="26">
        <v>120736170</v>
      </c>
      <c r="C26" s="26">
        <v>-9212537.6400000006</v>
      </c>
      <c r="D26" s="26">
        <v>21777903.359999999</v>
      </c>
      <c r="E26" s="26">
        <v>21777903.359999999</v>
      </c>
      <c r="F26" s="26">
        <v>14960755.210000001</v>
      </c>
      <c r="G26" s="26">
        <v>0</v>
      </c>
      <c r="H26" s="20"/>
      <c r="I26" s="20"/>
    </row>
    <row r="27" spans="1:9" x14ac:dyDescent="0.2">
      <c r="A27" s="32" t="s">
        <v>32</v>
      </c>
      <c r="B27" s="26">
        <v>117597536</v>
      </c>
      <c r="C27" s="26">
        <v>-2443546.2799999998</v>
      </c>
      <c r="D27" s="26">
        <v>23904670.719999999</v>
      </c>
      <c r="E27" s="26">
        <v>23904670.719999999</v>
      </c>
      <c r="F27" s="26">
        <v>14250351.029999999</v>
      </c>
      <c r="G27" s="26">
        <v>0</v>
      </c>
      <c r="H27" s="20"/>
      <c r="I27" s="20"/>
    </row>
    <row r="28" spans="1:9" x14ac:dyDescent="0.2">
      <c r="A28" s="32" t="s">
        <v>141</v>
      </c>
      <c r="B28" s="26">
        <v>160127170</v>
      </c>
      <c r="C28" s="26">
        <v>-24783206.210000001</v>
      </c>
      <c r="D28" s="26">
        <v>12691669.789999999</v>
      </c>
      <c r="E28" s="26">
        <v>12691669.789999999</v>
      </c>
      <c r="F28" s="26">
        <v>8094062.5199999996</v>
      </c>
      <c r="G28" s="26">
        <v>0</v>
      </c>
      <c r="H28" s="20"/>
      <c r="I28" s="20"/>
    </row>
    <row r="29" spans="1:9" x14ac:dyDescent="0.2">
      <c r="A29" s="32" t="s">
        <v>33</v>
      </c>
      <c r="B29" s="26">
        <v>210587069</v>
      </c>
      <c r="C29" s="26">
        <v>-15214904.49</v>
      </c>
      <c r="D29" s="26">
        <v>30800848.510000002</v>
      </c>
      <c r="E29" s="26">
        <v>30800848.510000002</v>
      </c>
      <c r="F29" s="26">
        <v>21603016.34</v>
      </c>
      <c r="G29" s="26">
        <v>0</v>
      </c>
      <c r="H29" s="20"/>
      <c r="I29" s="20"/>
    </row>
    <row r="30" spans="1:9" x14ac:dyDescent="0.2">
      <c r="A30" s="32" t="s">
        <v>80</v>
      </c>
      <c r="B30" s="26">
        <v>1013494433</v>
      </c>
      <c r="C30" s="26">
        <v>38024810.869999997</v>
      </c>
      <c r="D30" s="26">
        <v>38024810.869999997</v>
      </c>
      <c r="E30" s="26">
        <v>38024810.869999997</v>
      </c>
      <c r="F30" s="26">
        <v>38024810.869999997</v>
      </c>
      <c r="G30" s="26">
        <v>0</v>
      </c>
      <c r="H30" s="20"/>
      <c r="I30" s="20"/>
    </row>
    <row r="31" spans="1:9" x14ac:dyDescent="0.2">
      <c r="A31" s="32" t="s">
        <v>34</v>
      </c>
      <c r="B31" s="26">
        <v>6819210437</v>
      </c>
      <c r="C31" s="26">
        <v>73521421</v>
      </c>
      <c r="D31" s="26">
        <v>1760677933</v>
      </c>
      <c r="E31" s="26">
        <v>1760677933</v>
      </c>
      <c r="F31" s="26">
        <v>1760677933</v>
      </c>
      <c r="G31" s="26">
        <v>0</v>
      </c>
      <c r="H31" s="20"/>
      <c r="I31" s="20"/>
    </row>
    <row r="32" spans="1:9" x14ac:dyDescent="0.2">
      <c r="A32" s="32" t="s">
        <v>35</v>
      </c>
      <c r="B32" s="26">
        <v>122986672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0"/>
      <c r="I32" s="20"/>
    </row>
    <row r="33" spans="1:9" x14ac:dyDescent="0.2">
      <c r="A33" s="32" t="s">
        <v>36</v>
      </c>
      <c r="B33" s="26">
        <v>734096141</v>
      </c>
      <c r="C33" s="26">
        <v>-79894222.25</v>
      </c>
      <c r="D33" s="26">
        <v>64998613.75</v>
      </c>
      <c r="E33" s="26">
        <v>64998613.75</v>
      </c>
      <c r="F33" s="26">
        <v>64387204.340000004</v>
      </c>
      <c r="G33" s="26">
        <v>0</v>
      </c>
      <c r="H33" s="20"/>
      <c r="I33" s="20"/>
    </row>
    <row r="34" spans="1:9" x14ac:dyDescent="0.2">
      <c r="A34" s="32" t="s">
        <v>38</v>
      </c>
      <c r="B34" s="26">
        <v>44360053</v>
      </c>
      <c r="C34" s="26">
        <v>-1714504.4</v>
      </c>
      <c r="D34" s="26">
        <v>8821057.5999999996</v>
      </c>
      <c r="E34" s="26">
        <v>8821057.5999999996</v>
      </c>
      <c r="F34" s="26">
        <v>5628698.6399999997</v>
      </c>
      <c r="G34" s="26">
        <v>0</v>
      </c>
      <c r="H34" s="20"/>
      <c r="I34" s="20"/>
    </row>
    <row r="35" spans="1:9" x14ac:dyDescent="0.2">
      <c r="A35" s="32" t="s">
        <v>39</v>
      </c>
      <c r="B35" s="26">
        <v>79635499</v>
      </c>
      <c r="C35" s="26">
        <v>890785.65</v>
      </c>
      <c r="D35" s="26">
        <v>5778954.6500000004</v>
      </c>
      <c r="E35" s="26">
        <v>5778954.6500000004</v>
      </c>
      <c r="F35" s="26">
        <v>2244215.5699999998</v>
      </c>
      <c r="G35" s="26">
        <v>0</v>
      </c>
      <c r="H35" s="20"/>
      <c r="I35" s="20"/>
    </row>
    <row r="36" spans="1:9" x14ac:dyDescent="0.2">
      <c r="A36" s="32" t="s">
        <v>40</v>
      </c>
      <c r="B36" s="26">
        <v>71496597</v>
      </c>
      <c r="C36" s="26">
        <v>-6305542.5499999998</v>
      </c>
      <c r="D36" s="26">
        <v>11005686.449999999</v>
      </c>
      <c r="E36" s="26">
        <v>11005686.449999999</v>
      </c>
      <c r="F36" s="26">
        <v>5625411.6200000001</v>
      </c>
      <c r="G36" s="26">
        <v>0</v>
      </c>
      <c r="H36" s="20"/>
      <c r="I36" s="20"/>
    </row>
    <row r="37" spans="1:9" x14ac:dyDescent="0.2">
      <c r="A37" s="32" t="s">
        <v>41</v>
      </c>
      <c r="B37" s="26">
        <v>34731796</v>
      </c>
      <c r="C37" s="26">
        <v>-3581804.81</v>
      </c>
      <c r="D37" s="26">
        <v>4324948.1900000004</v>
      </c>
      <c r="E37" s="26">
        <v>4324948.1900000004</v>
      </c>
      <c r="F37" s="26">
        <v>2516624.9900000002</v>
      </c>
      <c r="G37" s="26">
        <v>0</v>
      </c>
      <c r="H37" s="20"/>
      <c r="I37" s="20"/>
    </row>
    <row r="38" spans="1:9" x14ac:dyDescent="0.2">
      <c r="A38" s="32" t="s">
        <v>42</v>
      </c>
      <c r="B38" s="26">
        <v>69420890</v>
      </c>
      <c r="C38" s="26">
        <v>-2218724.2599999998</v>
      </c>
      <c r="D38" s="26">
        <v>14279451.74</v>
      </c>
      <c r="E38" s="26">
        <v>14279451.74</v>
      </c>
      <c r="F38" s="26">
        <v>10172451.02</v>
      </c>
      <c r="G38" s="26">
        <v>0</v>
      </c>
      <c r="H38" s="20"/>
      <c r="I38" s="20"/>
    </row>
    <row r="39" spans="1:9" x14ac:dyDescent="0.2">
      <c r="A39" s="32" t="s">
        <v>43</v>
      </c>
      <c r="B39" s="26">
        <v>24007596</v>
      </c>
      <c r="C39" s="26">
        <v>-342240.74</v>
      </c>
      <c r="D39" s="26">
        <v>5228465.26</v>
      </c>
      <c r="E39" s="26">
        <v>5228465.26</v>
      </c>
      <c r="F39" s="26">
        <v>3349869.95</v>
      </c>
      <c r="G39" s="26">
        <v>0</v>
      </c>
      <c r="H39" s="20"/>
      <c r="I39" s="20"/>
    </row>
    <row r="40" spans="1:9" x14ac:dyDescent="0.2">
      <c r="A40" s="32" t="s">
        <v>44</v>
      </c>
      <c r="B40" s="26">
        <v>47969790</v>
      </c>
      <c r="C40" s="26">
        <v>-2599569.7999999998</v>
      </c>
      <c r="D40" s="26">
        <v>8599550.1999999993</v>
      </c>
      <c r="E40" s="26">
        <v>8599550.1999999993</v>
      </c>
      <c r="F40" s="26">
        <v>5798052.9000000004</v>
      </c>
      <c r="G40" s="26">
        <v>0</v>
      </c>
      <c r="H40" s="20"/>
      <c r="I40" s="20"/>
    </row>
    <row r="41" spans="1:9" x14ac:dyDescent="0.2">
      <c r="A41" s="32" t="s">
        <v>45</v>
      </c>
      <c r="B41" s="26">
        <v>987083553</v>
      </c>
      <c r="C41" s="26">
        <v>-6437499</v>
      </c>
      <c r="D41" s="26">
        <v>218616024</v>
      </c>
      <c r="E41" s="26">
        <v>218616024</v>
      </c>
      <c r="F41" s="26">
        <v>218616024</v>
      </c>
      <c r="G41" s="26">
        <v>0</v>
      </c>
      <c r="H41" s="20"/>
      <c r="I41" s="20"/>
    </row>
    <row r="42" spans="1:9" x14ac:dyDescent="0.2">
      <c r="A42" s="32" t="s">
        <v>46</v>
      </c>
      <c r="B42" s="26">
        <v>371624262</v>
      </c>
      <c r="C42" s="26">
        <v>-28459571.73</v>
      </c>
      <c r="D42" s="26">
        <v>60972561.270000003</v>
      </c>
      <c r="E42" s="26">
        <v>60972561.270000003</v>
      </c>
      <c r="F42" s="26">
        <v>36297645.100000001</v>
      </c>
      <c r="G42" s="26">
        <v>0</v>
      </c>
      <c r="H42" s="20"/>
      <c r="I42" s="20"/>
    </row>
    <row r="43" spans="1:9" x14ac:dyDescent="0.2">
      <c r="A43" s="32" t="s">
        <v>47</v>
      </c>
      <c r="B43" s="26">
        <v>679999839</v>
      </c>
      <c r="C43" s="26">
        <v>10804348</v>
      </c>
      <c r="D43" s="26">
        <v>207963850</v>
      </c>
      <c r="E43" s="26">
        <v>207963850</v>
      </c>
      <c r="F43" s="26">
        <v>207963850</v>
      </c>
      <c r="G43" s="26">
        <v>0</v>
      </c>
    </row>
    <row r="44" spans="1:9" x14ac:dyDescent="0.2">
      <c r="A44" s="32" t="s">
        <v>48</v>
      </c>
      <c r="B44" s="26">
        <v>99702040</v>
      </c>
      <c r="C44" s="26">
        <v>0</v>
      </c>
      <c r="D44" s="26">
        <v>24925509</v>
      </c>
      <c r="E44" s="26">
        <v>24925509</v>
      </c>
      <c r="F44" s="26">
        <v>24925509</v>
      </c>
      <c r="G44" s="26">
        <v>0</v>
      </c>
    </row>
    <row r="45" spans="1:9" x14ac:dyDescent="0.2">
      <c r="A45" s="32" t="s">
        <v>49</v>
      </c>
      <c r="B45" s="26">
        <v>118349442</v>
      </c>
      <c r="C45" s="26">
        <v>0</v>
      </c>
      <c r="D45" s="26">
        <v>29587359</v>
      </c>
      <c r="E45" s="26">
        <v>29587359</v>
      </c>
      <c r="F45" s="26">
        <v>29587359</v>
      </c>
      <c r="G45" s="26">
        <v>0</v>
      </c>
    </row>
    <row r="46" spans="1:9" x14ac:dyDescent="0.2">
      <c r="A46" s="32" t="s">
        <v>50</v>
      </c>
      <c r="B46" s="26">
        <v>23293575</v>
      </c>
      <c r="C46" s="26">
        <v>-1215596</v>
      </c>
      <c r="D46" s="26">
        <v>4607794</v>
      </c>
      <c r="E46" s="26">
        <v>4607794</v>
      </c>
      <c r="F46" s="26">
        <v>4607794</v>
      </c>
      <c r="G46" s="26">
        <v>0</v>
      </c>
    </row>
    <row r="47" spans="1:9" x14ac:dyDescent="0.2">
      <c r="A47" s="32" t="s">
        <v>51</v>
      </c>
      <c r="B47" s="26">
        <v>16165828</v>
      </c>
      <c r="C47" s="26">
        <v>-1779143.81</v>
      </c>
      <c r="D47" s="26">
        <v>2145339.19</v>
      </c>
      <c r="E47" s="26">
        <v>2145339.19</v>
      </c>
      <c r="F47" s="26">
        <v>1107900.25</v>
      </c>
      <c r="G47" s="26">
        <v>0</v>
      </c>
    </row>
    <row r="48" spans="1:9" x14ac:dyDescent="0.2">
      <c r="A48" s="32" t="s">
        <v>52</v>
      </c>
      <c r="B48" s="26">
        <v>159669164</v>
      </c>
      <c r="C48" s="26">
        <v>4835847.7699999996</v>
      </c>
      <c r="D48" s="26">
        <v>44753133.770000003</v>
      </c>
      <c r="E48" s="26">
        <v>44753133.770000003</v>
      </c>
      <c r="F48" s="26">
        <v>44753133.770000003</v>
      </c>
      <c r="G48" s="26">
        <v>0</v>
      </c>
    </row>
    <row r="49" spans="1:7" x14ac:dyDescent="0.2">
      <c r="A49" s="32" t="s">
        <v>53</v>
      </c>
      <c r="B49" s="26">
        <v>38290916</v>
      </c>
      <c r="C49" s="26">
        <v>-1279113.23</v>
      </c>
      <c r="D49" s="26">
        <v>7694782.7699999996</v>
      </c>
      <c r="E49" s="26">
        <v>7694782.7699999996</v>
      </c>
      <c r="F49" s="26">
        <v>4437850.17</v>
      </c>
      <c r="G49" s="26">
        <v>0</v>
      </c>
    </row>
    <row r="50" spans="1:7" x14ac:dyDescent="0.2">
      <c r="A50" s="32" t="s">
        <v>54</v>
      </c>
      <c r="B50" s="26">
        <v>108004443</v>
      </c>
      <c r="C50" s="26">
        <v>-6584036.9699999997</v>
      </c>
      <c r="D50" s="26">
        <v>19213637.030000001</v>
      </c>
      <c r="E50" s="26">
        <v>19213637.030000001</v>
      </c>
      <c r="F50" s="26">
        <v>14401317.32</v>
      </c>
      <c r="G50" s="26">
        <v>0</v>
      </c>
    </row>
    <row r="51" spans="1:7" x14ac:dyDescent="0.2">
      <c r="A51" s="32" t="s">
        <v>55</v>
      </c>
      <c r="B51" s="26">
        <v>57811355</v>
      </c>
      <c r="C51" s="26">
        <v>-3488086.63</v>
      </c>
      <c r="D51" s="26">
        <v>10633452.369999999</v>
      </c>
      <c r="E51" s="26">
        <v>10633452.369999999</v>
      </c>
      <c r="F51" s="26">
        <v>7091676.1100000003</v>
      </c>
      <c r="G51" s="26">
        <v>0</v>
      </c>
    </row>
    <row r="52" spans="1:7" x14ac:dyDescent="0.2">
      <c r="A52" s="32" t="s">
        <v>56</v>
      </c>
      <c r="B52" s="26">
        <v>656479407</v>
      </c>
      <c r="C52" s="26">
        <v>-3583376</v>
      </c>
      <c r="D52" s="26">
        <v>127712500</v>
      </c>
      <c r="E52" s="26">
        <v>127712500</v>
      </c>
      <c r="F52" s="26">
        <v>127712500</v>
      </c>
      <c r="G52" s="26">
        <v>0</v>
      </c>
    </row>
    <row r="53" spans="1:7" x14ac:dyDescent="0.2">
      <c r="A53" s="32" t="s">
        <v>57</v>
      </c>
      <c r="B53" s="26">
        <v>85660469</v>
      </c>
      <c r="C53" s="26">
        <v>-1006260</v>
      </c>
      <c r="D53" s="26">
        <v>23938008</v>
      </c>
      <c r="E53" s="26">
        <v>23938008</v>
      </c>
      <c r="F53" s="26">
        <v>23938008</v>
      </c>
      <c r="G53" s="26">
        <v>0</v>
      </c>
    </row>
    <row r="54" spans="1:7" x14ac:dyDescent="0.2">
      <c r="A54" s="32" t="s">
        <v>58</v>
      </c>
      <c r="B54" s="26">
        <v>30212684</v>
      </c>
      <c r="C54" s="26">
        <v>7553177</v>
      </c>
      <c r="D54" s="26">
        <v>15106346</v>
      </c>
      <c r="E54" s="26">
        <v>15106346</v>
      </c>
      <c r="F54" s="26">
        <v>15106346</v>
      </c>
      <c r="G54" s="26">
        <v>0</v>
      </c>
    </row>
    <row r="55" spans="1:7" x14ac:dyDescent="0.2">
      <c r="A55" s="32" t="s">
        <v>59</v>
      </c>
      <c r="B55" s="26">
        <v>482252863</v>
      </c>
      <c r="C55" s="26">
        <v>-2398295</v>
      </c>
      <c r="D55" s="26">
        <v>95272625</v>
      </c>
      <c r="E55" s="26">
        <v>95272625</v>
      </c>
      <c r="F55" s="26">
        <v>95272625</v>
      </c>
      <c r="G55" s="26">
        <v>0</v>
      </c>
    </row>
    <row r="56" spans="1:7" x14ac:dyDescent="0.2">
      <c r="A56" s="32" t="s">
        <v>142</v>
      </c>
      <c r="B56" s="26">
        <v>85057477</v>
      </c>
      <c r="C56" s="26">
        <v>4107720</v>
      </c>
      <c r="D56" s="26">
        <v>22095879</v>
      </c>
      <c r="E56" s="26">
        <v>22095879</v>
      </c>
      <c r="F56" s="26">
        <v>22095879</v>
      </c>
      <c r="G56" s="26">
        <v>0</v>
      </c>
    </row>
    <row r="57" spans="1:7" x14ac:dyDescent="0.2">
      <c r="A57" s="32" t="s">
        <v>81</v>
      </c>
      <c r="B57" s="26">
        <v>37857828</v>
      </c>
      <c r="C57" s="26">
        <v>-643876</v>
      </c>
      <c r="D57" s="26">
        <v>8588464</v>
      </c>
      <c r="E57" s="26">
        <v>8588464</v>
      </c>
      <c r="F57" s="26">
        <v>8588464</v>
      </c>
      <c r="G57" s="26">
        <v>0</v>
      </c>
    </row>
    <row r="58" spans="1:7" x14ac:dyDescent="0.2">
      <c r="A58" s="32" t="s">
        <v>60</v>
      </c>
      <c r="B58" s="26">
        <v>39878968</v>
      </c>
      <c r="C58" s="26">
        <v>0</v>
      </c>
      <c r="D58" s="26">
        <v>9969738</v>
      </c>
      <c r="E58" s="26">
        <v>9969738</v>
      </c>
      <c r="F58" s="26">
        <v>9969738</v>
      </c>
      <c r="G58" s="26">
        <v>0</v>
      </c>
    </row>
    <row r="59" spans="1:7" x14ac:dyDescent="0.2">
      <c r="A59" s="32" t="s">
        <v>143</v>
      </c>
      <c r="B59" s="26">
        <v>25236503</v>
      </c>
      <c r="C59" s="26">
        <v>736079.8</v>
      </c>
      <c r="D59" s="26">
        <v>6856426.7999999998</v>
      </c>
      <c r="E59" s="26">
        <v>6856426.7999999998</v>
      </c>
      <c r="F59" s="26">
        <v>6101718.8499999996</v>
      </c>
      <c r="G59" s="26">
        <v>0</v>
      </c>
    </row>
    <row r="60" spans="1:7" x14ac:dyDescent="0.2">
      <c r="A60" s="32" t="s">
        <v>61</v>
      </c>
      <c r="B60" s="26">
        <v>18397586</v>
      </c>
      <c r="C60" s="26">
        <v>5838515.7599999998</v>
      </c>
      <c r="D60" s="26">
        <v>10437908.76</v>
      </c>
      <c r="E60" s="26">
        <v>10437908.76</v>
      </c>
      <c r="F60" s="26">
        <v>10437908.76</v>
      </c>
      <c r="G60" s="26">
        <v>0</v>
      </c>
    </row>
    <row r="61" spans="1:7" x14ac:dyDescent="0.2">
      <c r="A61" s="32" t="s">
        <v>62</v>
      </c>
      <c r="B61" s="26">
        <v>22965214</v>
      </c>
      <c r="C61" s="26">
        <v>-3191756.72</v>
      </c>
      <c r="D61" s="26">
        <v>3228541.28</v>
      </c>
      <c r="E61" s="26">
        <v>3228541.28</v>
      </c>
      <c r="F61" s="26">
        <v>2306711.5699999998</v>
      </c>
      <c r="G61" s="26">
        <v>0</v>
      </c>
    </row>
    <row r="62" spans="1:7" x14ac:dyDescent="0.2">
      <c r="A62" s="32" t="s">
        <v>63</v>
      </c>
      <c r="B62" s="26">
        <v>4931920</v>
      </c>
      <c r="C62" s="26">
        <v>-114970</v>
      </c>
      <c r="D62" s="26">
        <v>1118006</v>
      </c>
      <c r="E62" s="26">
        <v>1118006</v>
      </c>
      <c r="F62" s="26">
        <v>1118006</v>
      </c>
      <c r="G62" s="26">
        <v>0</v>
      </c>
    </row>
    <row r="63" spans="1:7" x14ac:dyDescent="0.2">
      <c r="A63" s="32" t="s">
        <v>64</v>
      </c>
      <c r="B63" s="26">
        <v>69587273</v>
      </c>
      <c r="C63" s="26">
        <v>-6273121.7599999998</v>
      </c>
      <c r="D63" s="26">
        <v>11513021.24</v>
      </c>
      <c r="E63" s="26">
        <v>11513021.24</v>
      </c>
      <c r="F63" s="26">
        <v>7788522.9800000004</v>
      </c>
      <c r="G63" s="26">
        <v>0</v>
      </c>
    </row>
    <row r="64" spans="1:7" x14ac:dyDescent="0.2">
      <c r="A64" s="51" t="s">
        <v>144</v>
      </c>
      <c r="B64" s="52">
        <v>57660508</v>
      </c>
      <c r="C64" s="52">
        <v>-2788231.72</v>
      </c>
      <c r="D64" s="52">
        <v>10380138.279999999</v>
      </c>
      <c r="E64" s="52">
        <v>10380138.279999999</v>
      </c>
      <c r="F64" s="52">
        <v>6789075.04</v>
      </c>
      <c r="G64" s="52">
        <v>0</v>
      </c>
    </row>
    <row r="65" spans="1:7" x14ac:dyDescent="0.2">
      <c r="A65" s="32" t="s">
        <v>65</v>
      </c>
      <c r="B65" s="26">
        <v>10607837</v>
      </c>
      <c r="C65" s="26">
        <v>-495507.13</v>
      </c>
      <c r="D65" s="26">
        <v>2030134.87</v>
      </c>
      <c r="E65" s="26">
        <v>2030134.87</v>
      </c>
      <c r="F65" s="26">
        <v>1162840.8899999999</v>
      </c>
      <c r="G65" s="26">
        <v>0</v>
      </c>
    </row>
    <row r="66" spans="1:7" x14ac:dyDescent="0.2">
      <c r="A66" s="32" t="s">
        <v>66</v>
      </c>
      <c r="B66" s="26">
        <v>89095000</v>
      </c>
      <c r="C66" s="26">
        <v>-3755271.45</v>
      </c>
      <c r="D66" s="26">
        <v>17694528.550000001</v>
      </c>
      <c r="E66" s="26">
        <v>17694528.550000001</v>
      </c>
      <c r="F66" s="26">
        <v>14720017.380000001</v>
      </c>
      <c r="G66" s="26">
        <v>0</v>
      </c>
    </row>
    <row r="67" spans="1:7" x14ac:dyDescent="0.2">
      <c r="A67" s="32" t="s">
        <v>145</v>
      </c>
      <c r="B67" s="26">
        <v>24110433</v>
      </c>
      <c r="C67" s="26">
        <v>-1769155.97</v>
      </c>
      <c r="D67" s="26">
        <v>3966913.03</v>
      </c>
      <c r="E67" s="26">
        <v>3966913.03</v>
      </c>
      <c r="F67" s="26">
        <v>2272069.21</v>
      </c>
      <c r="G67" s="26">
        <v>0</v>
      </c>
    </row>
    <row r="68" spans="1:7" x14ac:dyDescent="0.2">
      <c r="A68" s="32" t="s">
        <v>67</v>
      </c>
      <c r="B68" s="26">
        <v>33220600</v>
      </c>
      <c r="C68" s="26">
        <v>0</v>
      </c>
      <c r="D68" s="26">
        <v>8305149</v>
      </c>
      <c r="E68" s="26">
        <v>8305149</v>
      </c>
      <c r="F68" s="26">
        <v>8305149</v>
      </c>
      <c r="G68" s="26">
        <v>0</v>
      </c>
    </row>
    <row r="69" spans="1:7" x14ac:dyDescent="0.2">
      <c r="A69" s="32" t="s">
        <v>146</v>
      </c>
      <c r="B69" s="26">
        <v>51025117</v>
      </c>
      <c r="C69" s="26">
        <v>-1840403.32</v>
      </c>
      <c r="D69" s="26">
        <v>10450947.68</v>
      </c>
      <c r="E69" s="26">
        <v>10450947.68</v>
      </c>
      <c r="F69" s="26">
        <v>6458081.9699999997</v>
      </c>
      <c r="G69" s="26">
        <v>0</v>
      </c>
    </row>
    <row r="70" spans="1:7" x14ac:dyDescent="0.2">
      <c r="A70" s="32" t="s">
        <v>68</v>
      </c>
      <c r="B70" s="26">
        <v>130455321</v>
      </c>
      <c r="C70" s="26">
        <v>-2454349.77</v>
      </c>
      <c r="D70" s="26">
        <v>32102164.23</v>
      </c>
      <c r="E70" s="26">
        <v>32102164.23</v>
      </c>
      <c r="F70" s="26">
        <v>20578139.140000001</v>
      </c>
      <c r="G70" s="26">
        <v>0</v>
      </c>
    </row>
    <row r="71" spans="1:7" x14ac:dyDescent="0.2">
      <c r="A71" s="32" t="s">
        <v>69</v>
      </c>
      <c r="B71" s="26">
        <v>23418414</v>
      </c>
      <c r="C71" s="26">
        <v>-899644.71</v>
      </c>
      <c r="D71" s="26">
        <v>4558092.29</v>
      </c>
      <c r="E71" s="26">
        <v>4558092.29</v>
      </c>
      <c r="F71" s="26">
        <v>2659031.65</v>
      </c>
      <c r="G71" s="26">
        <v>0</v>
      </c>
    </row>
    <row r="72" spans="1:7" x14ac:dyDescent="0.2">
      <c r="A72" s="32" t="s">
        <v>70</v>
      </c>
      <c r="B72" s="26">
        <v>4301807</v>
      </c>
      <c r="C72" s="26">
        <v>70830</v>
      </c>
      <c r="D72" s="26">
        <v>1146279</v>
      </c>
      <c r="E72" s="26">
        <v>1146279</v>
      </c>
      <c r="F72" s="26">
        <v>1146279</v>
      </c>
      <c r="G72" s="26">
        <v>0</v>
      </c>
    </row>
    <row r="73" spans="1:7" x14ac:dyDescent="0.2">
      <c r="A73" s="32" t="s">
        <v>71</v>
      </c>
      <c r="B73" s="26">
        <v>4037807</v>
      </c>
      <c r="C73" s="26">
        <v>-6298</v>
      </c>
      <c r="D73" s="26">
        <v>1003148</v>
      </c>
      <c r="E73" s="26">
        <v>1003148</v>
      </c>
      <c r="F73" s="26">
        <v>1003148</v>
      </c>
      <c r="G73" s="26">
        <v>0</v>
      </c>
    </row>
    <row r="74" spans="1:7" x14ac:dyDescent="0.2">
      <c r="A74" s="32" t="s">
        <v>72</v>
      </c>
      <c r="B74" s="26">
        <v>101537142</v>
      </c>
      <c r="C74" s="26">
        <v>-3365527.96</v>
      </c>
      <c r="D74" s="26">
        <v>20394262.039999999</v>
      </c>
      <c r="E74" s="26">
        <v>20394262.039999999</v>
      </c>
      <c r="F74" s="26">
        <v>14962494.35</v>
      </c>
      <c r="G74" s="26">
        <v>0</v>
      </c>
    </row>
    <row r="75" spans="1:7" x14ac:dyDescent="0.2">
      <c r="A75" s="32" t="s">
        <v>73</v>
      </c>
      <c r="B75" s="26">
        <v>35320352</v>
      </c>
      <c r="C75" s="26">
        <v>-2470153.88</v>
      </c>
      <c r="D75" s="26">
        <v>5953068.1200000001</v>
      </c>
      <c r="E75" s="26">
        <v>5953068.1200000001</v>
      </c>
      <c r="F75" s="26">
        <v>3135293.01</v>
      </c>
      <c r="G75" s="26">
        <v>0</v>
      </c>
    </row>
    <row r="76" spans="1:7" x14ac:dyDescent="0.2">
      <c r="A76" s="32" t="s">
        <v>74</v>
      </c>
      <c r="B76" s="26">
        <v>49957432</v>
      </c>
      <c r="C76" s="26">
        <v>-4787568.13</v>
      </c>
      <c r="D76" s="26">
        <v>6975276.8700000001</v>
      </c>
      <c r="E76" s="26">
        <v>6975276.8700000001</v>
      </c>
      <c r="F76" s="26">
        <v>3303637.65</v>
      </c>
      <c r="G76" s="26">
        <v>0</v>
      </c>
    </row>
    <row r="77" spans="1:7" x14ac:dyDescent="0.2">
      <c r="A77" s="32" t="s">
        <v>147</v>
      </c>
      <c r="B77" s="26">
        <v>43732487</v>
      </c>
      <c r="C77" s="26">
        <v>-2943208.88</v>
      </c>
      <c r="D77" s="26">
        <v>5669091.1200000001</v>
      </c>
      <c r="E77" s="26">
        <v>5669091.1200000001</v>
      </c>
      <c r="F77" s="26">
        <v>1276047.6399999999</v>
      </c>
      <c r="G77" s="26">
        <v>0</v>
      </c>
    </row>
    <row r="78" spans="1:7" x14ac:dyDescent="0.2">
      <c r="A78" s="32" t="s">
        <v>75</v>
      </c>
      <c r="B78" s="26">
        <v>92282963</v>
      </c>
      <c r="C78" s="26">
        <v>-7917657.8200000003</v>
      </c>
      <c r="D78" s="26">
        <v>12473743.18</v>
      </c>
      <c r="E78" s="26">
        <v>12473743.18</v>
      </c>
      <c r="F78" s="26">
        <v>9380248.6400000006</v>
      </c>
      <c r="G78" s="26">
        <v>0</v>
      </c>
    </row>
    <row r="79" spans="1:7" x14ac:dyDescent="0.2">
      <c r="A79" s="32" t="s">
        <v>76</v>
      </c>
      <c r="B79" s="26">
        <v>32336831</v>
      </c>
      <c r="C79" s="26">
        <v>-2028424.19</v>
      </c>
      <c r="D79" s="26">
        <v>5190193.8099999996</v>
      </c>
      <c r="E79" s="26">
        <v>5190193.8099999996</v>
      </c>
      <c r="F79" s="26">
        <v>2802131.11</v>
      </c>
      <c r="G79" s="26">
        <v>0</v>
      </c>
    </row>
    <row r="80" spans="1:7" x14ac:dyDescent="0.2">
      <c r="A80" s="32" t="s">
        <v>77</v>
      </c>
      <c r="B80" s="26">
        <v>64586826</v>
      </c>
      <c r="C80" s="26">
        <v>-5338838.57</v>
      </c>
      <c r="D80" s="26">
        <v>6593989.4299999997</v>
      </c>
      <c r="E80" s="26">
        <v>6593989.4299999997</v>
      </c>
      <c r="F80" s="26">
        <v>3366372.45</v>
      </c>
      <c r="G80" s="26">
        <v>0</v>
      </c>
    </row>
    <row r="81" spans="1:8" x14ac:dyDescent="0.2">
      <c r="A81" s="32" t="s">
        <v>148</v>
      </c>
      <c r="B81" s="26">
        <v>9091760</v>
      </c>
      <c r="C81" s="26">
        <v>-808582.08</v>
      </c>
      <c r="D81" s="26">
        <v>1464352.92</v>
      </c>
      <c r="E81" s="26">
        <v>1464352.92</v>
      </c>
      <c r="F81" s="26">
        <v>689829.76</v>
      </c>
      <c r="G81" s="26">
        <v>0</v>
      </c>
    </row>
    <row r="82" spans="1:8" x14ac:dyDescent="0.2">
      <c r="A82" s="32" t="s">
        <v>149</v>
      </c>
      <c r="B82" s="26">
        <v>7654514</v>
      </c>
      <c r="C82" s="26">
        <v>-429763.04</v>
      </c>
      <c r="D82" s="26">
        <v>882402.96</v>
      </c>
      <c r="E82" s="26">
        <v>882402.96</v>
      </c>
      <c r="F82" s="26">
        <v>438678.16</v>
      </c>
      <c r="G82" s="26">
        <v>0</v>
      </c>
    </row>
    <row r="83" spans="1:8" x14ac:dyDescent="0.2">
      <c r="A83" s="32" t="s">
        <v>78</v>
      </c>
      <c r="B83" s="26">
        <v>9711059</v>
      </c>
      <c r="C83" s="26">
        <v>-459848.08</v>
      </c>
      <c r="D83" s="26">
        <v>1770557.92</v>
      </c>
      <c r="E83" s="26">
        <v>1770557.92</v>
      </c>
      <c r="F83" s="26">
        <v>963590.35</v>
      </c>
      <c r="G83" s="26">
        <v>0</v>
      </c>
    </row>
    <row r="84" spans="1:8" x14ac:dyDescent="0.2">
      <c r="A84" s="32" t="s">
        <v>150</v>
      </c>
      <c r="B84" s="26">
        <v>1374886394</v>
      </c>
      <c r="C84" s="26">
        <v>-219099300.97</v>
      </c>
      <c r="D84" s="26">
        <v>247548880.03</v>
      </c>
      <c r="E84" s="26">
        <v>247548880.03</v>
      </c>
      <c r="F84" s="26">
        <v>186165079.91</v>
      </c>
      <c r="G84" s="26">
        <v>0</v>
      </c>
    </row>
    <row r="85" spans="1:8" x14ac:dyDescent="0.2">
      <c r="A85" s="32" t="s">
        <v>151</v>
      </c>
      <c r="B85" s="26">
        <v>4015888</v>
      </c>
      <c r="C85" s="26">
        <v>0</v>
      </c>
      <c r="D85" s="26">
        <v>1003971</v>
      </c>
      <c r="E85" s="26">
        <v>1003971</v>
      </c>
      <c r="F85" s="26">
        <v>1003971</v>
      </c>
      <c r="G85" s="26">
        <v>0</v>
      </c>
    </row>
    <row r="86" spans="1:8" x14ac:dyDescent="0.2">
      <c r="A86" s="32" t="s">
        <v>152</v>
      </c>
      <c r="B86" s="26">
        <v>20828103</v>
      </c>
      <c r="C86" s="26">
        <v>-256117</v>
      </c>
      <c r="D86" s="26">
        <v>4950905</v>
      </c>
      <c r="E86" s="26">
        <v>4950905</v>
      </c>
      <c r="F86" s="26">
        <v>4950905</v>
      </c>
      <c r="G86" s="26">
        <v>0</v>
      </c>
    </row>
    <row r="87" spans="1:8" x14ac:dyDescent="0.2">
      <c r="A87" s="32" t="s">
        <v>153</v>
      </c>
      <c r="B87" s="26">
        <v>3844077</v>
      </c>
      <c r="C87" s="26">
        <v>-628002.44999999995</v>
      </c>
      <c r="D87" s="26">
        <v>302545.55</v>
      </c>
      <c r="E87" s="26">
        <v>302545.55</v>
      </c>
      <c r="F87" s="26">
        <v>212766.15</v>
      </c>
      <c r="G87" s="26">
        <v>0</v>
      </c>
    </row>
    <row r="88" spans="1:8" x14ac:dyDescent="0.2">
      <c r="A88" s="32" t="s">
        <v>154</v>
      </c>
      <c r="B88" s="26">
        <v>0</v>
      </c>
      <c r="C88" s="26">
        <v>11667804.470000001</v>
      </c>
      <c r="D88" s="26">
        <v>11667804.470000001</v>
      </c>
      <c r="E88" s="26">
        <v>11667804.470000001</v>
      </c>
      <c r="F88" s="26">
        <v>7754626.1699999999</v>
      </c>
      <c r="G88" s="26">
        <v>0</v>
      </c>
    </row>
    <row r="89" spans="1:8" x14ac:dyDescent="0.2">
      <c r="A89" s="32" t="s">
        <v>155</v>
      </c>
      <c r="B89" s="26">
        <v>162585432</v>
      </c>
      <c r="C89" s="26">
        <v>0</v>
      </c>
      <c r="D89" s="26">
        <v>40646358</v>
      </c>
      <c r="E89" s="26">
        <v>40646358</v>
      </c>
      <c r="F89" s="26">
        <v>40646358</v>
      </c>
      <c r="G89" s="26">
        <v>0</v>
      </c>
    </row>
    <row r="90" spans="1:8" x14ac:dyDescent="0.2">
      <c r="A90" s="32" t="s">
        <v>156</v>
      </c>
      <c r="B90" s="26">
        <v>1519249998</v>
      </c>
      <c r="C90" s="26">
        <v>0</v>
      </c>
      <c r="D90" s="26">
        <v>379812498</v>
      </c>
      <c r="E90" s="26">
        <v>379812498</v>
      </c>
      <c r="F90" s="26">
        <v>379812498</v>
      </c>
      <c r="G90" s="26">
        <v>0</v>
      </c>
    </row>
    <row r="91" spans="1:8" x14ac:dyDescent="0.2">
      <c r="A91" s="32"/>
      <c r="B91" s="26"/>
      <c r="C91" s="26"/>
      <c r="D91" s="26"/>
      <c r="E91" s="26"/>
      <c r="F91" s="26"/>
      <c r="G91" s="26"/>
    </row>
    <row r="92" spans="1:8" x14ac:dyDescent="0.2">
      <c r="A92" s="3" t="s">
        <v>13</v>
      </c>
      <c r="B92" s="10">
        <v>39242155968</v>
      </c>
      <c r="C92" s="10">
        <v>802505320.06000006</v>
      </c>
      <c r="D92" s="10">
        <v>9815960589.0599995</v>
      </c>
      <c r="E92" s="10">
        <v>9815988688.0499992</v>
      </c>
      <c r="F92" s="10">
        <v>9565359533.8899994</v>
      </c>
      <c r="G92" s="10">
        <v>-28098.989999771118</v>
      </c>
      <c r="H92" s="12"/>
    </row>
    <row r="93" spans="1:8" x14ac:dyDescent="0.2">
      <c r="A93" s="33" t="s">
        <v>25</v>
      </c>
      <c r="B93" s="26">
        <v>187888006</v>
      </c>
      <c r="C93" s="26">
        <v>82389.38</v>
      </c>
      <c r="D93" s="26">
        <v>47054388.380000003</v>
      </c>
      <c r="E93" s="26">
        <v>47054388.380000003</v>
      </c>
      <c r="F93" s="26">
        <v>44255384.460000001</v>
      </c>
      <c r="G93" s="26">
        <v>0</v>
      </c>
    </row>
    <row r="94" spans="1:8" x14ac:dyDescent="0.2">
      <c r="A94" s="33" t="s">
        <v>28</v>
      </c>
      <c r="B94" s="26">
        <v>0</v>
      </c>
      <c r="C94" s="26">
        <v>2499999.77</v>
      </c>
      <c r="D94" s="26">
        <v>2499999.77</v>
      </c>
      <c r="E94" s="26">
        <v>2499999.77</v>
      </c>
      <c r="F94" s="26">
        <v>2499999.77</v>
      </c>
      <c r="G94" s="26">
        <v>0</v>
      </c>
    </row>
    <row r="95" spans="1:8" x14ac:dyDescent="0.2">
      <c r="A95" s="33" t="s">
        <v>29</v>
      </c>
      <c r="B95" s="26">
        <v>19198055175</v>
      </c>
      <c r="C95" s="26">
        <v>640822361.08000004</v>
      </c>
      <c r="D95" s="26">
        <v>5285913665.0799999</v>
      </c>
      <c r="E95" s="26">
        <v>5285941764.0699997</v>
      </c>
      <c r="F95" s="26">
        <v>5049822813.8299999</v>
      </c>
      <c r="G95" s="26">
        <v>-28098.989999771118</v>
      </c>
    </row>
    <row r="96" spans="1:8" x14ac:dyDescent="0.2">
      <c r="A96" s="33" t="s">
        <v>139</v>
      </c>
      <c r="B96" s="26">
        <v>6905496729</v>
      </c>
      <c r="C96" s="26">
        <v>148878640.12</v>
      </c>
      <c r="D96" s="26">
        <v>1755778133.1199999</v>
      </c>
      <c r="E96" s="26">
        <v>1755778133.1199999</v>
      </c>
      <c r="F96" s="26">
        <v>1755778133.1199999</v>
      </c>
      <c r="G96" s="26">
        <v>0</v>
      </c>
    </row>
    <row r="97" spans="1:7" x14ac:dyDescent="0.2">
      <c r="A97" s="33" t="s">
        <v>34</v>
      </c>
      <c r="B97" s="26">
        <v>5933509701</v>
      </c>
      <c r="C97" s="26">
        <v>-1183564</v>
      </c>
      <c r="D97" s="26">
        <v>1080265206</v>
      </c>
      <c r="E97" s="26">
        <v>1080265206</v>
      </c>
      <c r="F97" s="26">
        <v>1080265206</v>
      </c>
      <c r="G97" s="26">
        <v>0</v>
      </c>
    </row>
    <row r="98" spans="1:7" x14ac:dyDescent="0.2">
      <c r="A98" s="33" t="s">
        <v>36</v>
      </c>
      <c r="B98" s="26">
        <v>1942147497</v>
      </c>
      <c r="C98" s="26">
        <v>-77699893.890000001</v>
      </c>
      <c r="D98" s="26">
        <v>392562875.11000001</v>
      </c>
      <c r="E98" s="26">
        <v>392562875.11000001</v>
      </c>
      <c r="F98" s="26">
        <v>392562875.11000001</v>
      </c>
      <c r="G98" s="26">
        <v>0</v>
      </c>
    </row>
    <row r="99" spans="1:7" x14ac:dyDescent="0.2">
      <c r="A99" s="33" t="s">
        <v>39</v>
      </c>
      <c r="B99" s="26">
        <v>209871974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</row>
    <row r="100" spans="1:7" x14ac:dyDescent="0.2">
      <c r="A100" s="33" t="s">
        <v>45</v>
      </c>
      <c r="B100" s="26">
        <v>2046303968</v>
      </c>
      <c r="C100" s="26">
        <v>86810010</v>
      </c>
      <c r="D100" s="26">
        <v>598386000</v>
      </c>
      <c r="E100" s="26">
        <v>598386000</v>
      </c>
      <c r="F100" s="26">
        <v>598386000</v>
      </c>
      <c r="G100" s="26">
        <v>0</v>
      </c>
    </row>
    <row r="101" spans="1:7" x14ac:dyDescent="0.2">
      <c r="A101" s="33" t="s">
        <v>46</v>
      </c>
      <c r="B101" s="26">
        <v>607747413</v>
      </c>
      <c r="C101" s="26">
        <v>-708213</v>
      </c>
      <c r="D101" s="26">
        <v>151228617</v>
      </c>
      <c r="E101" s="26">
        <v>151228617</v>
      </c>
      <c r="F101" s="26">
        <v>151228617</v>
      </c>
      <c r="G101" s="26">
        <v>0</v>
      </c>
    </row>
    <row r="102" spans="1:7" x14ac:dyDescent="0.2">
      <c r="A102" s="33" t="s">
        <v>56</v>
      </c>
      <c r="B102" s="26">
        <v>656479407</v>
      </c>
      <c r="C102" s="26">
        <v>655835</v>
      </c>
      <c r="D102" s="26">
        <v>131951714</v>
      </c>
      <c r="E102" s="26">
        <v>131951714</v>
      </c>
      <c r="F102" s="26">
        <v>131951714</v>
      </c>
      <c r="G102" s="26">
        <v>0</v>
      </c>
    </row>
    <row r="103" spans="1:7" x14ac:dyDescent="0.2">
      <c r="A103" s="33" t="s">
        <v>57</v>
      </c>
      <c r="B103" s="26">
        <v>205144476</v>
      </c>
      <c r="C103" s="26">
        <v>-14158</v>
      </c>
      <c r="D103" s="26">
        <v>52294863</v>
      </c>
      <c r="E103" s="26">
        <v>52294863</v>
      </c>
      <c r="F103" s="26">
        <v>52294863</v>
      </c>
      <c r="G103" s="26">
        <v>0</v>
      </c>
    </row>
    <row r="104" spans="1:7" x14ac:dyDescent="0.2">
      <c r="A104" s="33" t="s">
        <v>58</v>
      </c>
      <c r="B104" s="26">
        <v>30212684</v>
      </c>
      <c r="C104" s="26">
        <v>-2410147</v>
      </c>
      <c r="D104" s="26">
        <v>5143022</v>
      </c>
      <c r="E104" s="26">
        <v>5143022</v>
      </c>
      <c r="F104" s="26">
        <v>5143022</v>
      </c>
      <c r="G104" s="26">
        <v>0</v>
      </c>
    </row>
    <row r="105" spans="1:7" x14ac:dyDescent="0.2">
      <c r="A105" s="33" t="s">
        <v>59</v>
      </c>
      <c r="B105" s="26">
        <v>482252863</v>
      </c>
      <c r="C105" s="26">
        <v>10125006</v>
      </c>
      <c r="D105" s="26">
        <v>105477751</v>
      </c>
      <c r="E105" s="26">
        <v>105477751</v>
      </c>
      <c r="F105" s="26">
        <v>105477751</v>
      </c>
      <c r="G105" s="26">
        <v>0</v>
      </c>
    </row>
    <row r="106" spans="1:7" x14ac:dyDescent="0.2">
      <c r="A106" s="33" t="s">
        <v>142</v>
      </c>
      <c r="B106" s="26">
        <v>127586218</v>
      </c>
      <c r="C106" s="26">
        <v>1073491</v>
      </c>
      <c r="D106" s="26">
        <v>27870356</v>
      </c>
      <c r="E106" s="26">
        <v>27870356</v>
      </c>
      <c r="F106" s="26">
        <v>27870356</v>
      </c>
      <c r="G106" s="26">
        <v>0</v>
      </c>
    </row>
    <row r="107" spans="1:7" x14ac:dyDescent="0.2">
      <c r="A107" s="33" t="s">
        <v>81</v>
      </c>
      <c r="B107" s="26">
        <v>533209801</v>
      </c>
      <c r="C107" s="26">
        <v>-32049859.16</v>
      </c>
      <c r="D107" s="26">
        <v>101252587.84</v>
      </c>
      <c r="E107" s="26">
        <v>101252587.84</v>
      </c>
      <c r="F107" s="26">
        <v>101252587.84</v>
      </c>
      <c r="G107" s="26">
        <v>0</v>
      </c>
    </row>
    <row r="108" spans="1:7" x14ac:dyDescent="0.2">
      <c r="A108" s="33" t="s">
        <v>60</v>
      </c>
      <c r="B108" s="26">
        <v>39878968</v>
      </c>
      <c r="C108" s="26">
        <v>-1041732</v>
      </c>
      <c r="D108" s="26">
        <v>8928000</v>
      </c>
      <c r="E108" s="26">
        <v>8928000</v>
      </c>
      <c r="F108" s="26">
        <v>8928000</v>
      </c>
      <c r="G108" s="26">
        <v>0</v>
      </c>
    </row>
    <row r="109" spans="1:7" x14ac:dyDescent="0.2">
      <c r="A109" s="33" t="s">
        <v>61</v>
      </c>
      <c r="B109" s="26">
        <v>18397586</v>
      </c>
      <c r="C109" s="26">
        <v>-4599393</v>
      </c>
      <c r="D109" s="26">
        <v>0</v>
      </c>
      <c r="E109" s="26">
        <v>0</v>
      </c>
      <c r="F109" s="26">
        <v>0</v>
      </c>
      <c r="G109" s="26">
        <v>0</v>
      </c>
    </row>
    <row r="110" spans="1:7" x14ac:dyDescent="0.2">
      <c r="A110" s="33" t="s">
        <v>68</v>
      </c>
      <c r="B110" s="26">
        <v>105618000</v>
      </c>
      <c r="C110" s="26">
        <v>0</v>
      </c>
      <c r="D110" s="26">
        <v>35000000</v>
      </c>
      <c r="E110" s="26">
        <v>35000000</v>
      </c>
      <c r="F110" s="26">
        <v>23288800</v>
      </c>
      <c r="G110" s="26">
        <v>0</v>
      </c>
    </row>
    <row r="111" spans="1:7" x14ac:dyDescent="0.2">
      <c r="A111" s="33" t="s">
        <v>70</v>
      </c>
      <c r="B111" s="26">
        <v>4301807</v>
      </c>
      <c r="C111" s="26">
        <v>-287650</v>
      </c>
      <c r="D111" s="26">
        <v>787796</v>
      </c>
      <c r="E111" s="26">
        <v>787796</v>
      </c>
      <c r="F111" s="26">
        <v>787796</v>
      </c>
      <c r="G111" s="26">
        <v>0</v>
      </c>
    </row>
    <row r="112" spans="1:7" x14ac:dyDescent="0.2">
      <c r="A112" s="33" t="s">
        <v>71</v>
      </c>
      <c r="B112" s="26">
        <v>4037807</v>
      </c>
      <c r="C112" s="26">
        <v>-283404</v>
      </c>
      <c r="D112" s="26">
        <v>726042</v>
      </c>
      <c r="E112" s="26">
        <v>726042</v>
      </c>
      <c r="F112" s="26">
        <v>726042</v>
      </c>
      <c r="G112" s="26">
        <v>0</v>
      </c>
    </row>
    <row r="113" spans="1:7" x14ac:dyDescent="0.2">
      <c r="A113" s="33" t="s">
        <v>150</v>
      </c>
      <c r="B113" s="26">
        <v>0</v>
      </c>
      <c r="C113" s="26">
        <v>32145902.760000002</v>
      </c>
      <c r="D113" s="26">
        <v>32145902.760000002</v>
      </c>
      <c r="E113" s="26">
        <v>32145902.760000002</v>
      </c>
      <c r="F113" s="26">
        <v>32145902.760000002</v>
      </c>
      <c r="G113" s="26">
        <v>0</v>
      </c>
    </row>
    <row r="114" spans="1:7" x14ac:dyDescent="0.2">
      <c r="A114" s="33" t="s">
        <v>151</v>
      </c>
      <c r="B114" s="26">
        <v>4015888</v>
      </c>
      <c r="C114" s="26">
        <v>-310301</v>
      </c>
      <c r="D114" s="26">
        <v>693670</v>
      </c>
      <c r="E114" s="26">
        <v>693670</v>
      </c>
      <c r="F114" s="26">
        <v>693670</v>
      </c>
      <c r="G114" s="26">
        <v>0</v>
      </c>
    </row>
    <row r="115" spans="1:7" x14ac:dyDescent="0.2">
      <c r="A115" s="33"/>
      <c r="B115" s="26"/>
      <c r="C115" s="53"/>
      <c r="D115" s="53"/>
      <c r="E115" s="53"/>
      <c r="F115" s="53"/>
      <c r="G115" s="53"/>
    </row>
    <row r="116" spans="1:7" x14ac:dyDescent="0.2">
      <c r="A116" s="1" t="s">
        <v>10</v>
      </c>
      <c r="B116" s="11">
        <v>75616545244</v>
      </c>
      <c r="C116" s="11">
        <v>-468766751.9600004</v>
      </c>
      <c r="D116" s="11">
        <v>17245306104.040001</v>
      </c>
      <c r="E116" s="11">
        <v>17245334203.029999</v>
      </c>
      <c r="F116" s="11">
        <v>16151769572.85</v>
      </c>
      <c r="G116" s="11">
        <v>-28098.989999771118</v>
      </c>
    </row>
    <row r="117" spans="1:7" ht="13.5" thickBot="1" x14ac:dyDescent="0.25">
      <c r="A117" s="2"/>
      <c r="B117" s="9"/>
      <c r="C117" s="9"/>
      <c r="D117" s="9"/>
      <c r="E117" s="9"/>
      <c r="F117" s="9"/>
      <c r="G117" s="9"/>
    </row>
    <row r="119" spans="1:7" x14ac:dyDescent="0.2">
      <c r="C119" s="12"/>
      <c r="F119" s="12"/>
    </row>
    <row r="120" spans="1:7" x14ac:dyDescent="0.2">
      <c r="B120" s="12"/>
    </row>
  </sheetData>
  <mergeCells count="8">
    <mergeCell ref="A7:A8"/>
    <mergeCell ref="B7:F7"/>
    <mergeCell ref="G7:G8"/>
    <mergeCell ref="A2:G2"/>
    <mergeCell ref="A3:G3"/>
    <mergeCell ref="A4:G4"/>
    <mergeCell ref="A6:G6"/>
    <mergeCell ref="A5:G5"/>
  </mergeCells>
  <printOptions horizontalCentered="1"/>
  <pageMargins left="0" right="0" top="0.35433070866141736" bottom="0.15748031496062992" header="0.31496062992125984" footer="0.31496062992125984"/>
  <pageSetup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5"/>
  <sheetViews>
    <sheetView workbookViewId="0">
      <selection activeCell="B11" sqref="B11"/>
    </sheetView>
  </sheetViews>
  <sheetFormatPr baseColWidth="10" defaultRowHeight="12.75" x14ac:dyDescent="0.2"/>
  <sheetData>
    <row r="3" spans="2:11" x14ac:dyDescent="0.2">
      <c r="B3" s="27" t="s">
        <v>94</v>
      </c>
      <c r="C3" s="27" t="s">
        <v>95</v>
      </c>
      <c r="D3" s="27"/>
      <c r="E3" s="27" t="s">
        <v>96</v>
      </c>
      <c r="F3" s="27" t="s">
        <v>97</v>
      </c>
      <c r="G3" s="27"/>
      <c r="H3" s="27"/>
      <c r="I3" s="27"/>
      <c r="J3" s="27"/>
      <c r="K3" s="27"/>
    </row>
    <row r="4" spans="2:11" x14ac:dyDescent="0.2">
      <c r="B4" s="30" t="s">
        <v>136</v>
      </c>
      <c r="C4" s="30" t="s">
        <v>137</v>
      </c>
      <c r="D4" s="27"/>
      <c r="E4" s="27" t="str">
        <f>+VLOOKUP(MID(B4,4,3),$I$4:$J$15,2,FALSE)</f>
        <v>Enero</v>
      </c>
      <c r="F4" s="27" t="str">
        <f>+VLOOKUP(RIGHT(B4,3),$I$4:$J$15,2,FALSE)</f>
        <v>Marzo</v>
      </c>
      <c r="G4" s="27"/>
      <c r="H4" s="27"/>
      <c r="I4" s="27" t="s">
        <v>100</v>
      </c>
      <c r="J4" s="27" t="s">
        <v>98</v>
      </c>
      <c r="K4" s="28" t="s">
        <v>101</v>
      </c>
    </row>
    <row r="5" spans="2:11" x14ac:dyDescent="0.2">
      <c r="B5" s="27"/>
      <c r="C5" s="27"/>
      <c r="D5" s="27"/>
      <c r="E5" s="29" t="str">
        <f>+VLOOKUP(E4,$J$4:$K$15,2,FALSE)</f>
        <v>01</v>
      </c>
      <c r="F5" s="27" t="str">
        <f>+VLOOKUP(F4,$J$4:$K$15,2,FALSE)</f>
        <v>03</v>
      </c>
      <c r="G5" s="27"/>
      <c r="H5" s="27"/>
      <c r="I5" s="27" t="s">
        <v>103</v>
      </c>
      <c r="J5" s="27" t="s">
        <v>104</v>
      </c>
      <c r="K5" s="28" t="s">
        <v>105</v>
      </c>
    </row>
    <row r="6" spans="2:11" x14ac:dyDescent="0.2">
      <c r="B6" s="27" t="s">
        <v>106</v>
      </c>
      <c r="C6" s="27"/>
      <c r="D6" s="27"/>
      <c r="E6" s="27"/>
      <c r="F6" s="27"/>
      <c r="G6" s="27"/>
      <c r="H6" s="27"/>
      <c r="I6" s="27" t="s">
        <v>107</v>
      </c>
      <c r="J6" s="27" t="s">
        <v>99</v>
      </c>
      <c r="K6" s="28" t="s">
        <v>102</v>
      </c>
    </row>
    <row r="7" spans="2:11" x14ac:dyDescent="0.2">
      <c r="B7" s="27"/>
      <c r="C7" s="27"/>
      <c r="D7" s="27"/>
      <c r="E7" s="27"/>
      <c r="F7" s="27"/>
      <c r="G7" s="27"/>
      <c r="H7" s="27"/>
      <c r="I7" s="27" t="s">
        <v>108</v>
      </c>
      <c r="J7" s="27" t="s">
        <v>109</v>
      </c>
      <c r="K7" s="28" t="s">
        <v>110</v>
      </c>
    </row>
    <row r="8" spans="2:11" x14ac:dyDescent="0.2">
      <c r="B8" s="27"/>
      <c r="C8" s="27"/>
      <c r="D8" s="27"/>
      <c r="E8" s="27"/>
      <c r="F8" s="27"/>
      <c r="G8" s="27"/>
      <c r="H8" s="27"/>
      <c r="I8" s="27" t="s">
        <v>111</v>
      </c>
      <c r="J8" s="27" t="s">
        <v>112</v>
      </c>
      <c r="K8" s="28" t="s">
        <v>113</v>
      </c>
    </row>
    <row r="9" spans="2:11" x14ac:dyDescent="0.2">
      <c r="B9" s="27"/>
      <c r="C9" s="27"/>
      <c r="D9" s="27"/>
      <c r="E9" s="27"/>
      <c r="F9" s="27"/>
      <c r="G9" s="27"/>
      <c r="H9" s="27"/>
      <c r="I9" s="27" t="s">
        <v>114</v>
      </c>
      <c r="J9" s="27" t="s">
        <v>115</v>
      </c>
      <c r="K9" s="28" t="s">
        <v>116</v>
      </c>
    </row>
    <row r="10" spans="2:11" x14ac:dyDescent="0.2">
      <c r="B10" s="27" t="str">
        <f>CONCATENATE("Del ",1," de ", E4, " al ",DAY(EOMONTH(DATE("20"&amp;C4,F5,1),0))," de ",F4," del ","20"&amp;C4)</f>
        <v>Del 1 de Enero al 31 de Marzo del 2021</v>
      </c>
      <c r="C10" s="27"/>
      <c r="D10" s="27"/>
      <c r="E10" s="27"/>
      <c r="F10" s="27"/>
      <c r="G10" s="27"/>
      <c r="H10" s="27"/>
      <c r="I10" s="27" t="s">
        <v>117</v>
      </c>
      <c r="J10" s="27" t="s">
        <v>118</v>
      </c>
      <c r="K10" s="28" t="s">
        <v>119</v>
      </c>
    </row>
    <row r="11" spans="2:11" x14ac:dyDescent="0.2">
      <c r="B11" s="27"/>
      <c r="C11" s="27"/>
      <c r="D11" s="27"/>
      <c r="E11" s="27"/>
      <c r="F11" s="27"/>
      <c r="G11" s="27"/>
      <c r="H11" s="27"/>
      <c r="I11" s="27" t="s">
        <v>120</v>
      </c>
      <c r="J11" s="27" t="s">
        <v>121</v>
      </c>
      <c r="K11" s="28" t="s">
        <v>122</v>
      </c>
    </row>
    <row r="12" spans="2:11" x14ac:dyDescent="0.2">
      <c r="B12" s="27"/>
      <c r="C12" s="27"/>
      <c r="D12" s="27"/>
      <c r="E12" s="27"/>
      <c r="F12" s="27"/>
      <c r="G12" s="27"/>
      <c r="H12" s="27"/>
      <c r="I12" s="27" t="s">
        <v>123</v>
      </c>
      <c r="J12" s="27" t="s">
        <v>124</v>
      </c>
      <c r="K12" s="28" t="s">
        <v>125</v>
      </c>
    </row>
    <row r="13" spans="2:11" x14ac:dyDescent="0.2">
      <c r="B13" s="27"/>
      <c r="C13" s="27"/>
      <c r="D13" s="27"/>
      <c r="E13" s="27"/>
      <c r="F13" s="27"/>
      <c r="G13" s="27"/>
      <c r="H13" s="27"/>
      <c r="I13" s="27" t="s">
        <v>126</v>
      </c>
      <c r="J13" s="27" t="s">
        <v>127</v>
      </c>
      <c r="K13" s="28" t="s">
        <v>128</v>
      </c>
    </row>
    <row r="14" spans="2:11" x14ac:dyDescent="0.2">
      <c r="B14" s="27"/>
      <c r="C14" s="27"/>
      <c r="D14" s="27"/>
      <c r="E14" s="27"/>
      <c r="F14" s="27"/>
      <c r="G14" s="27"/>
      <c r="H14" s="27"/>
      <c r="I14" s="27" t="s">
        <v>129</v>
      </c>
      <c r="J14" s="27" t="s">
        <v>130</v>
      </c>
      <c r="K14" s="28" t="s">
        <v>131</v>
      </c>
    </row>
    <row r="15" spans="2:11" x14ac:dyDescent="0.2">
      <c r="B15" s="27"/>
      <c r="C15" s="27"/>
      <c r="D15" s="27"/>
      <c r="E15" s="27"/>
      <c r="F15" s="27"/>
      <c r="G15" s="27"/>
      <c r="H15" s="27"/>
      <c r="I15" s="27" t="s">
        <v>132</v>
      </c>
      <c r="J15" s="27" t="s">
        <v>133</v>
      </c>
      <c r="K15" s="28" t="s">
        <v>134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9"/>
  <sheetViews>
    <sheetView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138.42578125" bestFit="1" customWidth="1"/>
    <col min="3" max="3" width="21.42578125" bestFit="1" customWidth="1"/>
    <col min="4" max="4" width="28.42578125" bestFit="1" customWidth="1"/>
    <col min="5" max="5" width="21.42578125" bestFit="1" customWidth="1"/>
    <col min="6" max="7" width="17.42578125" bestFit="1" customWidth="1"/>
    <col min="8" max="8" width="19.5703125" bestFit="1" customWidth="1"/>
    <col min="9" max="9" width="22.5703125" bestFit="1" customWidth="1"/>
    <col min="10" max="10" width="17.28515625" customWidth="1"/>
    <col min="11" max="11" width="49.7109375" customWidth="1"/>
  </cols>
  <sheetData>
    <row r="1" spans="1:17" ht="63.75" x14ac:dyDescent="0.2">
      <c r="A1" s="7" t="s">
        <v>18</v>
      </c>
      <c r="B1" s="7" t="s">
        <v>14</v>
      </c>
      <c r="C1" s="23" t="s">
        <v>84</v>
      </c>
      <c r="D1" s="23" t="s">
        <v>85</v>
      </c>
      <c r="E1" s="23" t="s">
        <v>86</v>
      </c>
      <c r="F1" s="23" t="s">
        <v>87</v>
      </c>
      <c r="G1" s="23" t="s">
        <v>88</v>
      </c>
      <c r="H1" s="23" t="s">
        <v>89</v>
      </c>
      <c r="J1" s="7" t="s">
        <v>18</v>
      </c>
      <c r="K1" s="7" t="s">
        <v>14</v>
      </c>
      <c r="L1" s="23" t="s">
        <v>84</v>
      </c>
      <c r="M1" s="23" t="s">
        <v>85</v>
      </c>
      <c r="N1" s="23" t="s">
        <v>86</v>
      </c>
      <c r="O1" s="23" t="s">
        <v>87</v>
      </c>
      <c r="P1" s="23" t="s">
        <v>88</v>
      </c>
      <c r="Q1" s="23" t="s">
        <v>89</v>
      </c>
    </row>
    <row r="2" spans="1:17" x14ac:dyDescent="0.2">
      <c r="A2" s="4" t="s">
        <v>93</v>
      </c>
      <c r="B2" s="4" t="s">
        <v>20</v>
      </c>
      <c r="C2" s="21">
        <v>899992957</v>
      </c>
      <c r="D2" s="13">
        <v>0</v>
      </c>
      <c r="E2" s="21">
        <v>251278810</v>
      </c>
      <c r="F2" s="14">
        <v>251278810</v>
      </c>
      <c r="G2" s="14">
        <v>251278810</v>
      </c>
      <c r="H2" s="14">
        <v>648714147</v>
      </c>
      <c r="I2" t="str">
        <f>+"B"&amp;MATCH("2",fuente1!A1:A210,0)</f>
        <v>B82</v>
      </c>
      <c r="J2" t="str">
        <f>+RIGHT(I2,2)</f>
        <v>82</v>
      </c>
      <c r="K2" s="25" t="str">
        <f ca="1">+INDIRECT(I2,TRUE)</f>
        <v>SECRETARÍA DE COMUNICACIONES Y OBRAS PUBLICAS</v>
      </c>
      <c r="L2">
        <f ca="1">+INDIRECT("C"&amp;J2,TRUE)</f>
        <v>187888006</v>
      </c>
      <c r="M2">
        <f ca="1">+INDIRECT("D"&amp;J2,TRUE)</f>
        <v>82389.38</v>
      </c>
      <c r="N2">
        <f ca="1">+INDIRECT("e"&amp;J2,TRUE)</f>
        <v>47054388.380000003</v>
      </c>
      <c r="O2">
        <f ca="1">+INDIRECT("f"&amp;J2,TRUE)</f>
        <v>47054388.380000003</v>
      </c>
      <c r="P2">
        <f ca="1">+INDIRECT("g"&amp;J2,TRUE)</f>
        <v>44255384.460000001</v>
      </c>
      <c r="Q2">
        <f ca="1">+INDIRECT("h"&amp;J2,TRUE)</f>
        <v>140916007</v>
      </c>
    </row>
    <row r="3" spans="1:17" x14ac:dyDescent="0.2">
      <c r="A3" s="4" t="s">
        <v>93</v>
      </c>
      <c r="B3" s="4" t="s">
        <v>21</v>
      </c>
      <c r="C3" s="21">
        <v>1481750378</v>
      </c>
      <c r="D3" s="14">
        <v>-16866175.27</v>
      </c>
      <c r="E3" s="21">
        <v>353571412.73000002</v>
      </c>
      <c r="F3" s="14">
        <v>353571412.73000002</v>
      </c>
      <c r="G3" s="14">
        <v>353571412.73000002</v>
      </c>
      <c r="H3" s="14">
        <v>1111312790</v>
      </c>
      <c r="I3" s="19" t="str">
        <f>+"B"&amp;(J2+1)</f>
        <v>B83</v>
      </c>
      <c r="J3">
        <f>+J2+1</f>
        <v>83</v>
      </c>
      <c r="K3" s="25" t="str">
        <f t="shared" ref="K3:K66" ca="1" si="0">+INDIRECT(I3,TRUE)</f>
        <v>SECRETARÍA DE TURISMO</v>
      </c>
      <c r="L3">
        <f t="shared" ref="L3:L66" ca="1" si="1">+INDIRECT("C"&amp;J3,TRUE)</f>
        <v>0</v>
      </c>
      <c r="M3">
        <f t="shared" ref="M3:M66" ca="1" si="2">+INDIRECT("D"&amp;J3,TRUE)</f>
        <v>2499999.77</v>
      </c>
      <c r="N3">
        <f t="shared" ref="N3:N66" ca="1" si="3">+INDIRECT("e"&amp;J3,TRUE)</f>
        <v>2499999.77</v>
      </c>
      <c r="O3">
        <f t="shared" ref="O3:O66" ca="1" si="4">+INDIRECT("f"&amp;J3,TRUE)</f>
        <v>2499999.77</v>
      </c>
      <c r="P3">
        <f t="shared" ref="P3:P66" ca="1" si="5">+INDIRECT("g"&amp;J3,TRUE)</f>
        <v>2499999.77</v>
      </c>
      <c r="Q3">
        <f t="shared" ref="Q3:Q66" ca="1" si="6">+INDIRECT("h"&amp;J3,TRUE)</f>
        <v>0</v>
      </c>
    </row>
    <row r="4" spans="1:17" x14ac:dyDescent="0.2">
      <c r="A4" s="4" t="s">
        <v>93</v>
      </c>
      <c r="B4" s="4" t="s">
        <v>17</v>
      </c>
      <c r="C4" s="21">
        <v>87476814</v>
      </c>
      <c r="D4" s="14">
        <v>-6353982.3899999997</v>
      </c>
      <c r="E4" s="21">
        <v>13755243.609999999</v>
      </c>
      <c r="F4" s="14">
        <v>13755243.609999999</v>
      </c>
      <c r="G4" s="14">
        <v>8547107.9299999997</v>
      </c>
      <c r="H4" s="14">
        <v>67367588</v>
      </c>
      <c r="I4" s="19" t="str">
        <f t="shared" ref="I4:I67" si="7">+"B"&amp;(J3+1)</f>
        <v>B84</v>
      </c>
      <c r="J4">
        <f t="shared" ref="J4:J67" si="8">+J3+1</f>
        <v>84</v>
      </c>
      <c r="K4" s="25" t="str">
        <f t="shared" ca="1" si="0"/>
        <v>SECRETARÍA DE EDUCACIÓN</v>
      </c>
      <c r="L4">
        <f t="shared" ca="1" si="1"/>
        <v>19198055175</v>
      </c>
      <c r="M4">
        <f t="shared" ca="1" si="2"/>
        <v>640822361.08000004</v>
      </c>
      <c r="N4">
        <f t="shared" ca="1" si="3"/>
        <v>5285913665.0799999</v>
      </c>
      <c r="O4">
        <f t="shared" ca="1" si="4"/>
        <v>5285941764.0699997</v>
      </c>
      <c r="P4">
        <f t="shared" ca="1" si="5"/>
        <v>5049822813.8299999</v>
      </c>
      <c r="Q4">
        <f t="shared" ca="1" si="6"/>
        <v>14552935772.01</v>
      </c>
    </row>
    <row r="5" spans="1:17" x14ac:dyDescent="0.2">
      <c r="A5" s="4" t="s">
        <v>93</v>
      </c>
      <c r="B5" s="4" t="s">
        <v>138</v>
      </c>
      <c r="C5" s="21">
        <v>109353738</v>
      </c>
      <c r="D5" s="14">
        <v>-6240754.9699999997</v>
      </c>
      <c r="E5" s="21">
        <v>19006659.030000001</v>
      </c>
      <c r="F5" s="14">
        <v>19006659.030000001</v>
      </c>
      <c r="G5" s="14">
        <v>12242263.289999999</v>
      </c>
      <c r="H5" s="14">
        <v>84106324</v>
      </c>
      <c r="I5" s="19" t="str">
        <f t="shared" si="7"/>
        <v>B85</v>
      </c>
      <c r="J5">
        <f t="shared" si="8"/>
        <v>85</v>
      </c>
      <c r="K5" s="25" t="str">
        <f t="shared" ca="1" si="0"/>
        <v>SERVICIOS DE SALUD DE MICHOACÁN</v>
      </c>
      <c r="L5">
        <f t="shared" ca="1" si="1"/>
        <v>6905496729</v>
      </c>
      <c r="M5">
        <f t="shared" ca="1" si="2"/>
        <v>148878640.12</v>
      </c>
      <c r="N5">
        <f t="shared" ca="1" si="3"/>
        <v>1755778133.1199999</v>
      </c>
      <c r="O5">
        <f t="shared" ca="1" si="4"/>
        <v>1755778133.1199999</v>
      </c>
      <c r="P5">
        <f t="shared" ca="1" si="5"/>
        <v>1755778133.1199999</v>
      </c>
      <c r="Q5">
        <f t="shared" ca="1" si="6"/>
        <v>5298597236</v>
      </c>
    </row>
    <row r="6" spans="1:17" x14ac:dyDescent="0.2">
      <c r="A6" s="4" t="s">
        <v>93</v>
      </c>
      <c r="B6" s="4" t="s">
        <v>22</v>
      </c>
      <c r="C6" s="21">
        <v>69232280</v>
      </c>
      <c r="D6" s="14">
        <v>-4156717.58</v>
      </c>
      <c r="E6" s="21">
        <v>13289877.42</v>
      </c>
      <c r="F6" s="14">
        <v>13289877.42</v>
      </c>
      <c r="G6" s="14">
        <v>5235065.6100000003</v>
      </c>
      <c r="H6" s="14">
        <v>51785685</v>
      </c>
      <c r="I6" s="19" t="str">
        <f t="shared" si="7"/>
        <v>B86</v>
      </c>
      <c r="J6">
        <f t="shared" si="8"/>
        <v>86</v>
      </c>
      <c r="K6" s="25" t="str">
        <f t="shared" ca="1" si="0"/>
        <v>PARTICIPACIONES Y APORTACIONES A MUNICIPIOS</v>
      </c>
      <c r="L6">
        <f t="shared" ca="1" si="1"/>
        <v>5933509701</v>
      </c>
      <c r="M6">
        <f t="shared" ca="1" si="2"/>
        <v>-1183564</v>
      </c>
      <c r="N6">
        <f t="shared" ca="1" si="3"/>
        <v>1080265206</v>
      </c>
      <c r="O6">
        <f t="shared" ca="1" si="4"/>
        <v>1080265206</v>
      </c>
      <c r="P6">
        <f t="shared" ca="1" si="5"/>
        <v>1080265206</v>
      </c>
      <c r="Q6">
        <f t="shared" ca="1" si="6"/>
        <v>4852060931</v>
      </c>
    </row>
    <row r="7" spans="1:17" x14ac:dyDescent="0.2">
      <c r="A7" s="4" t="s">
        <v>93</v>
      </c>
      <c r="B7" s="4" t="s">
        <v>23</v>
      </c>
      <c r="C7" s="21">
        <v>843274492</v>
      </c>
      <c r="D7" s="14">
        <v>-89668001.069999993</v>
      </c>
      <c r="E7" s="21">
        <v>105391596.93000001</v>
      </c>
      <c r="F7" s="14">
        <v>105391596.93000001</v>
      </c>
      <c r="G7" s="14">
        <v>69549151.689999998</v>
      </c>
      <c r="H7" s="14">
        <v>648214894</v>
      </c>
      <c r="I7" s="19" t="str">
        <f t="shared" si="7"/>
        <v>B87</v>
      </c>
      <c r="J7">
        <f t="shared" si="8"/>
        <v>87</v>
      </c>
      <c r="K7" s="25" t="str">
        <f t="shared" ca="1" si="0"/>
        <v>DEUDA PÚBLICA Y OBLIGACIONES FINANCIERAS</v>
      </c>
      <c r="L7">
        <f t="shared" ca="1" si="1"/>
        <v>1942147497</v>
      </c>
      <c r="M7">
        <f t="shared" ca="1" si="2"/>
        <v>-77699893.890000001</v>
      </c>
      <c r="N7">
        <f t="shared" ca="1" si="3"/>
        <v>392562875.11000001</v>
      </c>
      <c r="O7">
        <f t="shared" ca="1" si="4"/>
        <v>392562875.11000001</v>
      </c>
      <c r="P7">
        <f t="shared" ca="1" si="5"/>
        <v>392562875.11000001</v>
      </c>
      <c r="Q7">
        <f t="shared" ca="1" si="6"/>
        <v>1471884728</v>
      </c>
    </row>
    <row r="8" spans="1:17" x14ac:dyDescent="0.2">
      <c r="A8" s="4" t="s">
        <v>93</v>
      </c>
      <c r="B8" s="4" t="s">
        <v>24</v>
      </c>
      <c r="C8" s="21">
        <v>1458132586</v>
      </c>
      <c r="D8" s="14">
        <v>-291891553.69</v>
      </c>
      <c r="E8" s="21">
        <v>240049377.31</v>
      </c>
      <c r="F8" s="14">
        <v>240049377.31</v>
      </c>
      <c r="G8" s="14">
        <v>175721598.16999999</v>
      </c>
      <c r="H8" s="14">
        <v>926191655</v>
      </c>
      <c r="I8" s="19" t="str">
        <f t="shared" si="7"/>
        <v>B88</v>
      </c>
      <c r="J8">
        <f t="shared" si="8"/>
        <v>88</v>
      </c>
      <c r="K8" s="25" t="str">
        <f t="shared" ca="1" si="0"/>
        <v>SECRETARIADO EJECUTIVO DEL SISTEMA ESTATAL DE SEGURIDAD PUBLICA</v>
      </c>
      <c r="L8">
        <f t="shared" ca="1" si="1"/>
        <v>209871974</v>
      </c>
      <c r="M8">
        <f t="shared" ca="1" si="2"/>
        <v>0</v>
      </c>
      <c r="N8">
        <f t="shared" ca="1" si="3"/>
        <v>0</v>
      </c>
      <c r="O8">
        <f t="shared" ca="1" si="4"/>
        <v>0</v>
      </c>
      <c r="P8">
        <f t="shared" ca="1" si="5"/>
        <v>0</v>
      </c>
      <c r="Q8">
        <f t="shared" ca="1" si="6"/>
        <v>209871974</v>
      </c>
    </row>
    <row r="9" spans="1:17" x14ac:dyDescent="0.2">
      <c r="A9" s="4" t="s">
        <v>93</v>
      </c>
      <c r="B9" s="4" t="s">
        <v>25</v>
      </c>
      <c r="C9" s="21">
        <v>463216073</v>
      </c>
      <c r="D9" s="14">
        <v>418124984.60000002</v>
      </c>
      <c r="E9" s="21">
        <v>498674594.60000002</v>
      </c>
      <c r="F9" s="14">
        <v>498674594.60000002</v>
      </c>
      <c r="G9" s="14">
        <v>480685333.79000002</v>
      </c>
      <c r="H9" s="14">
        <v>382666463</v>
      </c>
      <c r="I9" s="19" t="str">
        <f t="shared" si="7"/>
        <v>B89</v>
      </c>
      <c r="J9">
        <f t="shared" si="8"/>
        <v>89</v>
      </c>
      <c r="K9" s="25" t="str">
        <f t="shared" ca="1" si="0"/>
        <v>UNIVERSIDAD MICHOACANA DE SAN NICOLÁS DE HIDALGO</v>
      </c>
      <c r="L9">
        <f t="shared" ca="1" si="1"/>
        <v>2046303968</v>
      </c>
      <c r="M9">
        <f t="shared" ca="1" si="2"/>
        <v>86810010</v>
      </c>
      <c r="N9">
        <f t="shared" ca="1" si="3"/>
        <v>598386000</v>
      </c>
      <c r="O9">
        <f t="shared" ca="1" si="4"/>
        <v>598386000</v>
      </c>
      <c r="P9">
        <f t="shared" ca="1" si="5"/>
        <v>598386000</v>
      </c>
      <c r="Q9">
        <f t="shared" ca="1" si="6"/>
        <v>1534727978</v>
      </c>
    </row>
    <row r="10" spans="1:17" x14ac:dyDescent="0.2">
      <c r="A10" s="4" t="s">
        <v>93</v>
      </c>
      <c r="B10" s="4" t="s">
        <v>26</v>
      </c>
      <c r="C10" s="21">
        <v>818708836</v>
      </c>
      <c r="D10" s="14">
        <v>-128313250.51000001</v>
      </c>
      <c r="E10" s="21">
        <v>85293487.489999995</v>
      </c>
      <c r="F10" s="14">
        <v>85293487.489999995</v>
      </c>
      <c r="G10" s="14">
        <v>77058615.030000001</v>
      </c>
      <c r="H10" s="14">
        <v>605102098</v>
      </c>
      <c r="I10" s="19" t="str">
        <f t="shared" si="7"/>
        <v>B90</v>
      </c>
      <c r="J10">
        <f t="shared" si="8"/>
        <v>90</v>
      </c>
      <c r="K10" s="25" t="str">
        <f t="shared" ca="1" si="0"/>
        <v>SISTEMA PARA EL DESARROLLO INTEGRAL DE LA FAMILIA, MICHOACÁN</v>
      </c>
      <c r="L10">
        <f t="shared" ca="1" si="1"/>
        <v>607747413</v>
      </c>
      <c r="M10">
        <f t="shared" ca="1" si="2"/>
        <v>-708213</v>
      </c>
      <c r="N10">
        <f t="shared" ca="1" si="3"/>
        <v>151228617</v>
      </c>
      <c r="O10">
        <f t="shared" ca="1" si="4"/>
        <v>151228617</v>
      </c>
      <c r="P10">
        <f t="shared" ca="1" si="5"/>
        <v>151228617</v>
      </c>
      <c r="Q10">
        <f t="shared" ca="1" si="6"/>
        <v>455810583</v>
      </c>
    </row>
    <row r="11" spans="1:17" x14ac:dyDescent="0.2">
      <c r="A11" s="4" t="s">
        <v>93</v>
      </c>
      <c r="B11" s="4" t="s">
        <v>27</v>
      </c>
      <c r="C11" s="21">
        <v>184870745</v>
      </c>
      <c r="D11" s="14">
        <v>-22169227.510000002</v>
      </c>
      <c r="E11" s="21">
        <v>22992008.489999998</v>
      </c>
      <c r="F11" s="14">
        <v>22992008.489999998</v>
      </c>
      <c r="G11" s="14">
        <v>17386902.510000002</v>
      </c>
      <c r="H11" s="14">
        <v>139709509</v>
      </c>
      <c r="I11" s="19" t="str">
        <f t="shared" si="7"/>
        <v>B91</v>
      </c>
      <c r="J11">
        <f t="shared" si="8"/>
        <v>91</v>
      </c>
      <c r="K11" s="25" t="str">
        <f t="shared" ca="1" si="0"/>
        <v>COLEGIO DE BACHILLERES DEL ESTADO DE MICHOACÁN</v>
      </c>
      <c r="L11">
        <f t="shared" ca="1" si="1"/>
        <v>656479407</v>
      </c>
      <c r="M11">
        <f t="shared" ca="1" si="2"/>
        <v>655835</v>
      </c>
      <c r="N11">
        <f t="shared" ca="1" si="3"/>
        <v>131951714</v>
      </c>
      <c r="O11">
        <f t="shared" ca="1" si="4"/>
        <v>131951714</v>
      </c>
      <c r="P11">
        <f t="shared" ca="1" si="5"/>
        <v>131951714</v>
      </c>
      <c r="Q11">
        <f t="shared" ca="1" si="6"/>
        <v>525183528</v>
      </c>
    </row>
    <row r="12" spans="1:17" x14ac:dyDescent="0.2">
      <c r="A12" s="4" t="s">
        <v>93</v>
      </c>
      <c r="B12" s="4" t="s">
        <v>28</v>
      </c>
      <c r="C12" s="21">
        <v>210517923</v>
      </c>
      <c r="D12" s="14">
        <v>-13854518.25</v>
      </c>
      <c r="E12" s="21">
        <v>22319465.75</v>
      </c>
      <c r="F12" s="14">
        <v>22319465.75</v>
      </c>
      <c r="G12" s="14">
        <v>14255948.85</v>
      </c>
      <c r="H12" s="14">
        <v>174343939</v>
      </c>
      <c r="I12" s="19" t="str">
        <f t="shared" si="7"/>
        <v>B92</v>
      </c>
      <c r="J12">
        <f t="shared" si="8"/>
        <v>92</v>
      </c>
      <c r="K12" s="25" t="str">
        <f t="shared" ca="1" si="0"/>
        <v>COLEGIO DE EDUCACIÓN PROFESIONAL TÉCNICA DEL ESTADO DE MICHOACÁN</v>
      </c>
      <c r="L12">
        <f t="shared" ca="1" si="1"/>
        <v>205144476</v>
      </c>
      <c r="M12">
        <f t="shared" ca="1" si="2"/>
        <v>-14158</v>
      </c>
      <c r="N12">
        <f t="shared" ca="1" si="3"/>
        <v>52294863</v>
      </c>
      <c r="O12">
        <f t="shared" ca="1" si="4"/>
        <v>52294863</v>
      </c>
      <c r="P12">
        <f t="shared" ca="1" si="5"/>
        <v>52294863</v>
      </c>
      <c r="Q12">
        <f t="shared" ca="1" si="6"/>
        <v>152835455</v>
      </c>
    </row>
    <row r="13" spans="1:17" x14ac:dyDescent="0.2">
      <c r="A13" s="4" t="s">
        <v>93</v>
      </c>
      <c r="B13" s="4" t="s">
        <v>29</v>
      </c>
      <c r="C13" s="21">
        <v>6444386613</v>
      </c>
      <c r="D13" s="14">
        <v>-82061659.310000002</v>
      </c>
      <c r="E13" s="21">
        <v>889535138.69000006</v>
      </c>
      <c r="F13" s="14">
        <v>889535138.69000006</v>
      </c>
      <c r="G13" s="14">
        <v>600723141.5</v>
      </c>
      <c r="H13" s="14">
        <v>5472789815</v>
      </c>
      <c r="I13" s="19" t="str">
        <f t="shared" si="7"/>
        <v>B93</v>
      </c>
      <c r="J13">
        <f t="shared" si="8"/>
        <v>93</v>
      </c>
      <c r="K13" s="25" t="str">
        <f t="shared" ca="1" si="0"/>
        <v>UNIVERSIDAD TECNOLÓGICA DE MORELIA</v>
      </c>
      <c r="L13">
        <f t="shared" ca="1" si="1"/>
        <v>30212684</v>
      </c>
      <c r="M13">
        <f t="shared" ca="1" si="2"/>
        <v>-2410147</v>
      </c>
      <c r="N13">
        <f t="shared" ca="1" si="3"/>
        <v>5143022</v>
      </c>
      <c r="O13">
        <f t="shared" ca="1" si="4"/>
        <v>5143022</v>
      </c>
      <c r="P13">
        <f t="shared" ca="1" si="5"/>
        <v>5143022</v>
      </c>
      <c r="Q13">
        <f t="shared" ca="1" si="6"/>
        <v>22659515</v>
      </c>
    </row>
    <row r="14" spans="1:17" x14ac:dyDescent="0.2">
      <c r="A14" s="4" t="s">
        <v>93</v>
      </c>
      <c r="B14" s="4" t="s">
        <v>30</v>
      </c>
      <c r="C14" s="21">
        <v>34676702</v>
      </c>
      <c r="D14" s="14">
        <v>-1560734.02</v>
      </c>
      <c r="E14" s="21">
        <v>4468476.9800000004</v>
      </c>
      <c r="F14" s="14">
        <v>4468476.9800000004</v>
      </c>
      <c r="G14" s="14">
        <v>2608378.59</v>
      </c>
      <c r="H14" s="14">
        <v>28647491</v>
      </c>
      <c r="I14" s="19" t="str">
        <f t="shared" si="7"/>
        <v>B94</v>
      </c>
      <c r="J14">
        <f t="shared" si="8"/>
        <v>94</v>
      </c>
      <c r="K14" s="25" t="str">
        <f t="shared" ca="1" si="0"/>
        <v>COLEGIO DE ESTUDIOS CIENTÍFICOS Y TECNOLÓGICOS DEL ESTADO DE MICHOACÁN</v>
      </c>
      <c r="L14">
        <f t="shared" ca="1" si="1"/>
        <v>482252863</v>
      </c>
      <c r="M14">
        <f t="shared" ca="1" si="2"/>
        <v>10125006</v>
      </c>
      <c r="N14">
        <f t="shared" ca="1" si="3"/>
        <v>105477751</v>
      </c>
      <c r="O14">
        <f t="shared" ca="1" si="4"/>
        <v>105477751</v>
      </c>
      <c r="P14">
        <f t="shared" ca="1" si="5"/>
        <v>105477751</v>
      </c>
      <c r="Q14">
        <f t="shared" ca="1" si="6"/>
        <v>386900118</v>
      </c>
    </row>
    <row r="15" spans="1:17" x14ac:dyDescent="0.2">
      <c r="A15" s="4" t="s">
        <v>93</v>
      </c>
      <c r="B15" s="4" t="s">
        <v>31</v>
      </c>
      <c r="C15" s="21">
        <v>4076246260</v>
      </c>
      <c r="D15" s="14">
        <v>-705004460.97000003</v>
      </c>
      <c r="E15" s="21">
        <v>750909423.02999997</v>
      </c>
      <c r="F15" s="14">
        <v>750909423.02999997</v>
      </c>
      <c r="G15" s="14">
        <v>574020928.75999999</v>
      </c>
      <c r="H15" s="14">
        <v>2620332376</v>
      </c>
      <c r="I15" s="19" t="str">
        <f t="shared" si="7"/>
        <v>B95</v>
      </c>
      <c r="J15">
        <f t="shared" si="8"/>
        <v>95</v>
      </c>
      <c r="K15" s="25" t="str">
        <f t="shared" ca="1" si="0"/>
        <v>INSTITUTO DE CAPACITACIÓN PARA EL TRABAJO DEL ESTADO DE MICHOACÁN</v>
      </c>
      <c r="L15">
        <f t="shared" ca="1" si="1"/>
        <v>127586218</v>
      </c>
      <c r="M15">
        <f t="shared" ca="1" si="2"/>
        <v>1073491</v>
      </c>
      <c r="N15">
        <f t="shared" ca="1" si="3"/>
        <v>27870356</v>
      </c>
      <c r="O15">
        <f t="shared" ca="1" si="4"/>
        <v>27870356</v>
      </c>
      <c r="P15">
        <f t="shared" ca="1" si="5"/>
        <v>27870356</v>
      </c>
      <c r="Q15">
        <f t="shared" ca="1" si="6"/>
        <v>100789353</v>
      </c>
    </row>
    <row r="16" spans="1:17" x14ac:dyDescent="0.2">
      <c r="A16" s="4" t="s">
        <v>93</v>
      </c>
      <c r="B16" s="4" t="s">
        <v>139</v>
      </c>
      <c r="C16" s="21">
        <v>1344028319</v>
      </c>
      <c r="D16" s="13">
        <v>0</v>
      </c>
      <c r="E16" s="21">
        <v>336007077</v>
      </c>
      <c r="F16" s="14">
        <v>336007077</v>
      </c>
      <c r="G16" s="14">
        <v>336007077</v>
      </c>
      <c r="H16" s="14">
        <v>1008021242</v>
      </c>
      <c r="I16" s="19" t="str">
        <f t="shared" si="7"/>
        <v>B96</v>
      </c>
      <c r="J16">
        <f t="shared" si="8"/>
        <v>96</v>
      </c>
      <c r="K16" s="25" t="str">
        <f t="shared" ca="1" si="0"/>
        <v>INSTITUTO DE LA INFRAESTRUCTURA FÍSICA EDUCATIVA DEL ESTADO DE MICHOACÁN</v>
      </c>
      <c r="L16">
        <f t="shared" ca="1" si="1"/>
        <v>533209801</v>
      </c>
      <c r="M16">
        <f t="shared" ca="1" si="2"/>
        <v>-32049859.16</v>
      </c>
      <c r="N16">
        <f t="shared" ca="1" si="3"/>
        <v>101252587.84</v>
      </c>
      <c r="O16">
        <f t="shared" ca="1" si="4"/>
        <v>101252587.84</v>
      </c>
      <c r="P16">
        <f t="shared" ca="1" si="5"/>
        <v>101252587.84</v>
      </c>
      <c r="Q16">
        <f t="shared" ca="1" si="6"/>
        <v>399907354</v>
      </c>
    </row>
    <row r="17" spans="1:17" x14ac:dyDescent="0.2">
      <c r="A17" s="4" t="s">
        <v>93</v>
      </c>
      <c r="B17" s="4" t="s">
        <v>140</v>
      </c>
      <c r="C17" s="21">
        <v>120736170</v>
      </c>
      <c r="D17" s="14">
        <v>-9212537.6400000006</v>
      </c>
      <c r="E17" s="21">
        <v>21777903.359999999</v>
      </c>
      <c r="F17" s="14">
        <v>21777903.359999999</v>
      </c>
      <c r="G17" s="14">
        <v>14960755.210000001</v>
      </c>
      <c r="H17" s="14">
        <v>89745729</v>
      </c>
      <c r="I17" s="19" t="str">
        <f t="shared" si="7"/>
        <v>B97</v>
      </c>
      <c r="J17">
        <f t="shared" si="8"/>
        <v>97</v>
      </c>
      <c r="K17" s="25" t="str">
        <f t="shared" ca="1" si="0"/>
        <v>UNIVERSIDAD DE LA CIÉNEGA DEL ESTADO DE MICHOACÁN DE OCAMPO</v>
      </c>
      <c r="L17">
        <f t="shared" ca="1" si="1"/>
        <v>39878968</v>
      </c>
      <c r="M17">
        <f t="shared" ca="1" si="2"/>
        <v>-1041732</v>
      </c>
      <c r="N17">
        <f t="shared" ca="1" si="3"/>
        <v>8928000</v>
      </c>
      <c r="O17">
        <f t="shared" ca="1" si="4"/>
        <v>8928000</v>
      </c>
      <c r="P17">
        <f t="shared" ca="1" si="5"/>
        <v>8928000</v>
      </c>
      <c r="Q17">
        <f t="shared" ca="1" si="6"/>
        <v>29909236</v>
      </c>
    </row>
    <row r="18" spans="1:17" x14ac:dyDescent="0.2">
      <c r="A18" s="4" t="s">
        <v>93</v>
      </c>
      <c r="B18" s="4" t="s">
        <v>32</v>
      </c>
      <c r="C18" s="21">
        <v>117597536</v>
      </c>
      <c r="D18" s="14">
        <v>-2443546.2799999998</v>
      </c>
      <c r="E18" s="21">
        <v>23904670.719999999</v>
      </c>
      <c r="F18" s="14">
        <v>23904670.719999999</v>
      </c>
      <c r="G18" s="14">
        <v>14250351.029999999</v>
      </c>
      <c r="H18" s="14">
        <v>91249319</v>
      </c>
      <c r="I18" s="19" t="str">
        <f t="shared" si="7"/>
        <v>B98</v>
      </c>
      <c r="J18">
        <f t="shared" si="8"/>
        <v>98</v>
      </c>
      <c r="K18" s="25" t="str">
        <f t="shared" ca="1" si="0"/>
        <v>UNIVERSIDAD INTERCULTURAL INDÍGENA DE MICHOACÁN</v>
      </c>
      <c r="L18">
        <f t="shared" ca="1" si="1"/>
        <v>18397586</v>
      </c>
      <c r="M18">
        <f t="shared" ca="1" si="2"/>
        <v>-4599393</v>
      </c>
      <c r="N18">
        <f t="shared" ca="1" si="3"/>
        <v>0</v>
      </c>
      <c r="O18">
        <f t="shared" ca="1" si="4"/>
        <v>0</v>
      </c>
      <c r="P18">
        <f t="shared" ca="1" si="5"/>
        <v>0</v>
      </c>
      <c r="Q18">
        <f t="shared" ca="1" si="6"/>
        <v>13798193</v>
      </c>
    </row>
    <row r="19" spans="1:17" x14ac:dyDescent="0.2">
      <c r="A19" s="4" t="s">
        <v>93</v>
      </c>
      <c r="B19" s="4" t="s">
        <v>141</v>
      </c>
      <c r="C19" s="21">
        <v>160127170</v>
      </c>
      <c r="D19" s="14">
        <v>-24783206.210000001</v>
      </c>
      <c r="E19" s="21">
        <v>12691669.789999999</v>
      </c>
      <c r="F19" s="14">
        <v>12691669.789999999</v>
      </c>
      <c r="G19" s="14">
        <v>8094062.5199999996</v>
      </c>
      <c r="H19" s="14">
        <v>122652294</v>
      </c>
      <c r="I19" s="19" t="str">
        <f t="shared" si="7"/>
        <v>B99</v>
      </c>
      <c r="J19">
        <f t="shared" si="8"/>
        <v>99</v>
      </c>
      <c r="K19" s="25" t="str">
        <f t="shared" ca="1" si="0"/>
        <v>COMISIÓN ESTATAL DEL AGUA Y GESTIÓN DE CUENCAS</v>
      </c>
      <c r="L19">
        <f t="shared" ca="1" si="1"/>
        <v>105618000</v>
      </c>
      <c r="M19">
        <f t="shared" ca="1" si="2"/>
        <v>0</v>
      </c>
      <c r="N19">
        <f t="shared" ca="1" si="3"/>
        <v>35000000</v>
      </c>
      <c r="O19">
        <f t="shared" ca="1" si="4"/>
        <v>35000000</v>
      </c>
      <c r="P19">
        <f t="shared" ca="1" si="5"/>
        <v>23288800</v>
      </c>
      <c r="Q19">
        <f t="shared" ca="1" si="6"/>
        <v>70618000</v>
      </c>
    </row>
    <row r="20" spans="1:17" x14ac:dyDescent="0.2">
      <c r="A20" s="4" t="s">
        <v>93</v>
      </c>
      <c r="B20" s="4" t="s">
        <v>33</v>
      </c>
      <c r="C20" s="21">
        <v>210587069</v>
      </c>
      <c r="D20" s="14">
        <v>-15214904.49</v>
      </c>
      <c r="E20" s="21">
        <v>30800848.510000002</v>
      </c>
      <c r="F20" s="14">
        <v>30800848.510000002</v>
      </c>
      <c r="G20" s="14">
        <v>21603016.34</v>
      </c>
      <c r="H20" s="14">
        <v>164571316</v>
      </c>
      <c r="I20" s="19" t="str">
        <f t="shared" si="7"/>
        <v>B100</v>
      </c>
      <c r="J20">
        <f t="shared" si="8"/>
        <v>100</v>
      </c>
      <c r="K20" s="25" t="str">
        <f t="shared" ca="1" si="0"/>
        <v>UNIVERSIDAD POLITÉCNICA DE URUAPAN, MICHOACÁN</v>
      </c>
      <c r="L20">
        <f t="shared" ca="1" si="1"/>
        <v>4301807</v>
      </c>
      <c r="M20">
        <f t="shared" ca="1" si="2"/>
        <v>-287650</v>
      </c>
      <c r="N20">
        <f t="shared" ca="1" si="3"/>
        <v>787796</v>
      </c>
      <c r="O20">
        <f t="shared" ca="1" si="4"/>
        <v>787796</v>
      </c>
      <c r="P20">
        <f t="shared" ca="1" si="5"/>
        <v>787796</v>
      </c>
      <c r="Q20">
        <f t="shared" ca="1" si="6"/>
        <v>3226361</v>
      </c>
    </row>
    <row r="21" spans="1:17" x14ac:dyDescent="0.2">
      <c r="A21" s="4" t="s">
        <v>93</v>
      </c>
      <c r="B21" s="4" t="s">
        <v>80</v>
      </c>
      <c r="C21" s="21">
        <v>1013494433</v>
      </c>
      <c r="D21" s="14">
        <v>38024810.869999997</v>
      </c>
      <c r="E21" s="21">
        <v>38024810.869999997</v>
      </c>
      <c r="F21" s="14">
        <v>38024810.869999997</v>
      </c>
      <c r="G21" s="14">
        <v>38024810.869999997</v>
      </c>
      <c r="H21" s="14">
        <v>1013494433</v>
      </c>
      <c r="I21" s="19" t="str">
        <f t="shared" si="7"/>
        <v>B101</v>
      </c>
      <c r="J21">
        <f t="shared" si="8"/>
        <v>101</v>
      </c>
      <c r="K21" s="25" t="str">
        <f t="shared" ca="1" si="0"/>
        <v>UNIVERSIDAD POLITÉCNICA DE LÁZARO CÁRDENAS, MICHOACÁN</v>
      </c>
      <c r="L21">
        <f t="shared" ca="1" si="1"/>
        <v>4037807</v>
      </c>
      <c r="M21">
        <f t="shared" ca="1" si="2"/>
        <v>-283404</v>
      </c>
      <c r="N21">
        <f t="shared" ca="1" si="3"/>
        <v>726042</v>
      </c>
      <c r="O21">
        <f t="shared" ca="1" si="4"/>
        <v>726042</v>
      </c>
      <c r="P21">
        <f t="shared" ca="1" si="5"/>
        <v>726042</v>
      </c>
      <c r="Q21">
        <f t="shared" ca="1" si="6"/>
        <v>3028361</v>
      </c>
    </row>
    <row r="22" spans="1:17" x14ac:dyDescent="0.2">
      <c r="A22" s="4" t="s">
        <v>93</v>
      </c>
      <c r="B22" s="4" t="s">
        <v>34</v>
      </c>
      <c r="C22" s="21">
        <v>6819210437</v>
      </c>
      <c r="D22" s="14">
        <v>73521421</v>
      </c>
      <c r="E22" s="21">
        <v>1760677933</v>
      </c>
      <c r="F22" s="14">
        <v>1760677933</v>
      </c>
      <c r="G22" s="14">
        <v>1760677933</v>
      </c>
      <c r="H22" s="14">
        <v>5132053925</v>
      </c>
      <c r="I22" s="19" t="str">
        <f t="shared" si="7"/>
        <v>B102</v>
      </c>
      <c r="J22">
        <f t="shared" si="8"/>
        <v>102</v>
      </c>
      <c r="K22" s="25" t="str">
        <f t="shared" ca="1" si="0"/>
        <v>COORDINACIÓN DEL SISTEMA PENITENCIARIO DEL ESTADO DE MICHOACÁN DE OCAMPO</v>
      </c>
      <c r="L22">
        <f t="shared" ca="1" si="1"/>
        <v>0</v>
      </c>
      <c r="M22">
        <f t="shared" ca="1" si="2"/>
        <v>32145902.760000002</v>
      </c>
      <c r="N22">
        <f t="shared" ca="1" si="3"/>
        <v>32145902.760000002</v>
      </c>
      <c r="O22">
        <f t="shared" ca="1" si="4"/>
        <v>32145902.760000002</v>
      </c>
      <c r="P22">
        <f t="shared" ca="1" si="5"/>
        <v>32145902.760000002</v>
      </c>
      <c r="Q22">
        <f t="shared" ca="1" si="6"/>
        <v>0</v>
      </c>
    </row>
    <row r="23" spans="1:17" x14ac:dyDescent="0.2">
      <c r="A23" s="4" t="s">
        <v>93</v>
      </c>
      <c r="B23" s="4" t="s">
        <v>35</v>
      </c>
      <c r="C23" s="21">
        <v>122986672</v>
      </c>
      <c r="D23" s="13">
        <v>0</v>
      </c>
      <c r="E23" s="22">
        <v>0</v>
      </c>
      <c r="F23" s="13">
        <v>0</v>
      </c>
      <c r="G23" s="13">
        <v>0</v>
      </c>
      <c r="H23" s="14">
        <v>122986672</v>
      </c>
      <c r="I23" s="19" t="str">
        <f t="shared" si="7"/>
        <v>B103</v>
      </c>
      <c r="J23">
        <f t="shared" si="8"/>
        <v>103</v>
      </c>
      <c r="K23" s="25" t="str">
        <f t="shared" ca="1" si="0"/>
        <v>UNIVERSIDAD TECNOLÓGICA DEL ORIENTE DE MICHOACÁN</v>
      </c>
      <c r="L23">
        <f t="shared" ca="1" si="1"/>
        <v>4015888</v>
      </c>
      <c r="M23">
        <f t="shared" ca="1" si="2"/>
        <v>-310301</v>
      </c>
      <c r="N23">
        <f t="shared" ca="1" si="3"/>
        <v>693670</v>
      </c>
      <c r="O23">
        <f t="shared" ca="1" si="4"/>
        <v>693670</v>
      </c>
      <c r="P23">
        <f t="shared" ca="1" si="5"/>
        <v>693670</v>
      </c>
      <c r="Q23">
        <f t="shared" ca="1" si="6"/>
        <v>3011917</v>
      </c>
    </row>
    <row r="24" spans="1:17" x14ac:dyDescent="0.2">
      <c r="A24" s="4" t="s">
        <v>93</v>
      </c>
      <c r="B24" s="4" t="s">
        <v>36</v>
      </c>
      <c r="C24" s="21">
        <v>734096141</v>
      </c>
      <c r="D24" s="14">
        <v>-79894222.25</v>
      </c>
      <c r="E24" s="21">
        <v>64998613.75</v>
      </c>
      <c r="F24" s="14">
        <v>64998613.75</v>
      </c>
      <c r="G24" s="14">
        <v>64387204.340000004</v>
      </c>
      <c r="H24" s="14">
        <v>589203305</v>
      </c>
      <c r="I24" s="19" t="str">
        <f t="shared" si="7"/>
        <v>B104</v>
      </c>
      <c r="J24">
        <f t="shared" si="8"/>
        <v>104</v>
      </c>
      <c r="K24" s="25">
        <f t="shared" ca="1" si="0"/>
        <v>0</v>
      </c>
      <c r="L24">
        <f t="shared" ca="1" si="1"/>
        <v>0</v>
      </c>
      <c r="M24">
        <f t="shared" ca="1" si="2"/>
        <v>0</v>
      </c>
      <c r="N24">
        <f t="shared" ca="1" si="3"/>
        <v>0</v>
      </c>
      <c r="O24">
        <f t="shared" ca="1" si="4"/>
        <v>0</v>
      </c>
      <c r="P24">
        <f t="shared" ca="1" si="5"/>
        <v>0</v>
      </c>
      <c r="Q24">
        <f t="shared" ca="1" si="6"/>
        <v>0</v>
      </c>
    </row>
    <row r="25" spans="1:17" x14ac:dyDescent="0.2">
      <c r="A25" s="4" t="s">
        <v>93</v>
      </c>
      <c r="B25" s="4" t="s">
        <v>38</v>
      </c>
      <c r="C25" s="21">
        <v>44360053</v>
      </c>
      <c r="D25" s="14">
        <v>-1714504.4</v>
      </c>
      <c r="E25" s="21">
        <v>8821057.5999999996</v>
      </c>
      <c r="F25" s="14">
        <v>8821057.5999999996</v>
      </c>
      <c r="G25" s="14">
        <v>5628698.6399999997</v>
      </c>
      <c r="H25" s="14">
        <v>33824491</v>
      </c>
      <c r="I25" s="19" t="str">
        <f t="shared" si="7"/>
        <v>B105</v>
      </c>
      <c r="J25">
        <f t="shared" si="8"/>
        <v>105</v>
      </c>
      <c r="K25" s="25">
        <f t="shared" ca="1" si="0"/>
        <v>0</v>
      </c>
      <c r="L25">
        <f t="shared" ca="1" si="1"/>
        <v>0</v>
      </c>
      <c r="M25">
        <f t="shared" ca="1" si="2"/>
        <v>0</v>
      </c>
      <c r="N25">
        <f t="shared" ca="1" si="3"/>
        <v>0</v>
      </c>
      <c r="O25">
        <f t="shared" ca="1" si="4"/>
        <v>0</v>
      </c>
      <c r="P25">
        <f t="shared" ca="1" si="5"/>
        <v>0</v>
      </c>
      <c r="Q25">
        <f t="shared" ca="1" si="6"/>
        <v>0</v>
      </c>
    </row>
    <row r="26" spans="1:17" x14ac:dyDescent="0.2">
      <c r="A26" s="4" t="s">
        <v>93</v>
      </c>
      <c r="B26" s="4" t="s">
        <v>39</v>
      </c>
      <c r="C26" s="21">
        <v>79635499</v>
      </c>
      <c r="D26" s="14">
        <v>890785.65</v>
      </c>
      <c r="E26" s="21">
        <v>5778954.6500000004</v>
      </c>
      <c r="F26" s="14">
        <v>5778954.6500000004</v>
      </c>
      <c r="G26" s="14">
        <v>2244215.5699999998</v>
      </c>
      <c r="H26" s="14">
        <v>74747330</v>
      </c>
      <c r="I26" s="19" t="str">
        <f t="shared" si="7"/>
        <v>B106</v>
      </c>
      <c r="J26">
        <f t="shared" si="8"/>
        <v>106</v>
      </c>
      <c r="K26" s="25">
        <f t="shared" ca="1" si="0"/>
        <v>0</v>
      </c>
      <c r="L26">
        <f t="shared" ca="1" si="1"/>
        <v>0</v>
      </c>
      <c r="M26">
        <f t="shared" ca="1" si="2"/>
        <v>0</v>
      </c>
      <c r="N26">
        <f t="shared" ca="1" si="3"/>
        <v>0</v>
      </c>
      <c r="O26">
        <f t="shared" ca="1" si="4"/>
        <v>0</v>
      </c>
      <c r="P26">
        <f t="shared" ca="1" si="5"/>
        <v>0</v>
      </c>
      <c r="Q26">
        <f t="shared" ca="1" si="6"/>
        <v>0</v>
      </c>
    </row>
    <row r="27" spans="1:17" x14ac:dyDescent="0.2">
      <c r="A27" s="4" t="s">
        <v>93</v>
      </c>
      <c r="B27" s="4" t="s">
        <v>40</v>
      </c>
      <c r="C27" s="21">
        <v>71496597</v>
      </c>
      <c r="D27" s="14">
        <v>-6305542.5499999998</v>
      </c>
      <c r="E27" s="21">
        <v>11005686.449999999</v>
      </c>
      <c r="F27" s="14">
        <v>11005686.449999999</v>
      </c>
      <c r="G27" s="14">
        <v>5625411.6200000001</v>
      </c>
      <c r="H27" s="14">
        <v>54185368</v>
      </c>
      <c r="I27" s="19" t="str">
        <f t="shared" si="7"/>
        <v>B107</v>
      </c>
      <c r="J27">
        <f t="shared" si="8"/>
        <v>107</v>
      </c>
      <c r="K27" s="25">
        <f t="shared" ca="1" si="0"/>
        <v>0</v>
      </c>
      <c r="L27">
        <f t="shared" ca="1" si="1"/>
        <v>0</v>
      </c>
      <c r="M27">
        <f t="shared" ca="1" si="2"/>
        <v>0</v>
      </c>
      <c r="N27">
        <f t="shared" ca="1" si="3"/>
        <v>0</v>
      </c>
      <c r="O27">
        <f t="shared" ca="1" si="4"/>
        <v>0</v>
      </c>
      <c r="P27">
        <f t="shared" ca="1" si="5"/>
        <v>0</v>
      </c>
      <c r="Q27">
        <f t="shared" ca="1" si="6"/>
        <v>0</v>
      </c>
    </row>
    <row r="28" spans="1:17" x14ac:dyDescent="0.2">
      <c r="A28" s="4" t="s">
        <v>93</v>
      </c>
      <c r="B28" s="4" t="s">
        <v>41</v>
      </c>
      <c r="C28" s="21">
        <v>34731796</v>
      </c>
      <c r="D28" s="14">
        <v>-3581804.81</v>
      </c>
      <c r="E28" s="21">
        <v>4324948.1900000004</v>
      </c>
      <c r="F28" s="14">
        <v>4324948.1900000004</v>
      </c>
      <c r="G28" s="14">
        <v>2516624.9900000002</v>
      </c>
      <c r="H28" s="14">
        <v>26825043</v>
      </c>
      <c r="I28" s="19" t="str">
        <f t="shared" si="7"/>
        <v>B108</v>
      </c>
      <c r="J28">
        <f t="shared" si="8"/>
        <v>108</v>
      </c>
      <c r="K28" s="25">
        <f t="shared" ca="1" si="0"/>
        <v>0</v>
      </c>
      <c r="L28">
        <f t="shared" ca="1" si="1"/>
        <v>0</v>
      </c>
      <c r="M28">
        <f t="shared" ca="1" si="2"/>
        <v>0</v>
      </c>
      <c r="N28">
        <f t="shared" ca="1" si="3"/>
        <v>0</v>
      </c>
      <c r="O28">
        <f t="shared" ca="1" si="4"/>
        <v>0</v>
      </c>
      <c r="P28">
        <f t="shared" ca="1" si="5"/>
        <v>0</v>
      </c>
      <c r="Q28">
        <f t="shared" ca="1" si="6"/>
        <v>0</v>
      </c>
    </row>
    <row r="29" spans="1:17" x14ac:dyDescent="0.2">
      <c r="A29" s="4" t="s">
        <v>93</v>
      </c>
      <c r="B29" s="4" t="s">
        <v>42</v>
      </c>
      <c r="C29" s="21">
        <v>69420890</v>
      </c>
      <c r="D29" s="14">
        <v>-2218724.2599999998</v>
      </c>
      <c r="E29" s="21">
        <v>14279451.74</v>
      </c>
      <c r="F29" s="14">
        <v>14279451.74</v>
      </c>
      <c r="G29" s="14">
        <v>10172451.02</v>
      </c>
      <c r="H29" s="14">
        <v>52922714</v>
      </c>
      <c r="I29" s="19" t="str">
        <f t="shared" si="7"/>
        <v>B109</v>
      </c>
      <c r="J29">
        <f t="shared" si="8"/>
        <v>109</v>
      </c>
      <c r="K29" s="25">
        <f t="shared" ca="1" si="0"/>
        <v>0</v>
      </c>
      <c r="L29">
        <f t="shared" ca="1" si="1"/>
        <v>0</v>
      </c>
      <c r="M29">
        <f t="shared" ca="1" si="2"/>
        <v>0</v>
      </c>
      <c r="N29">
        <f t="shared" ca="1" si="3"/>
        <v>0</v>
      </c>
      <c r="O29">
        <f t="shared" ca="1" si="4"/>
        <v>0</v>
      </c>
      <c r="P29">
        <f t="shared" ca="1" si="5"/>
        <v>0</v>
      </c>
      <c r="Q29">
        <f t="shared" ca="1" si="6"/>
        <v>0</v>
      </c>
    </row>
    <row r="30" spans="1:17" x14ac:dyDescent="0.2">
      <c r="A30" s="4" t="s">
        <v>93</v>
      </c>
      <c r="B30" s="4" t="s">
        <v>43</v>
      </c>
      <c r="C30" s="21">
        <v>24007596</v>
      </c>
      <c r="D30" s="14">
        <v>-342240.74</v>
      </c>
      <c r="E30" s="21">
        <v>5228465.26</v>
      </c>
      <c r="F30" s="14">
        <v>5228465.26</v>
      </c>
      <c r="G30" s="14">
        <v>3349869.95</v>
      </c>
      <c r="H30" s="14">
        <v>18436890</v>
      </c>
      <c r="I30" s="19" t="str">
        <f t="shared" si="7"/>
        <v>B110</v>
      </c>
      <c r="J30">
        <f t="shared" si="8"/>
        <v>110</v>
      </c>
      <c r="K30" s="25">
        <f t="shared" ca="1" si="0"/>
        <v>0</v>
      </c>
      <c r="L30">
        <f t="shared" ca="1" si="1"/>
        <v>0</v>
      </c>
      <c r="M30">
        <f t="shared" ca="1" si="2"/>
        <v>0</v>
      </c>
      <c r="N30">
        <f t="shared" ca="1" si="3"/>
        <v>0</v>
      </c>
      <c r="O30">
        <f t="shared" ca="1" si="4"/>
        <v>0</v>
      </c>
      <c r="P30">
        <f t="shared" ca="1" si="5"/>
        <v>0</v>
      </c>
      <c r="Q30">
        <f t="shared" ca="1" si="6"/>
        <v>0</v>
      </c>
    </row>
    <row r="31" spans="1:17" x14ac:dyDescent="0.2">
      <c r="A31" s="4" t="s">
        <v>93</v>
      </c>
      <c r="B31" s="4" t="s">
        <v>44</v>
      </c>
      <c r="C31" s="21">
        <v>47969790</v>
      </c>
      <c r="D31" s="14">
        <v>-2599569.7999999998</v>
      </c>
      <c r="E31" s="21">
        <v>8599550.1999999993</v>
      </c>
      <c r="F31" s="14">
        <v>8599550.1999999993</v>
      </c>
      <c r="G31" s="14">
        <v>5798052.9000000004</v>
      </c>
      <c r="H31" s="14">
        <v>36770670</v>
      </c>
      <c r="I31" s="19" t="str">
        <f t="shared" si="7"/>
        <v>B111</v>
      </c>
      <c r="J31">
        <f t="shared" si="8"/>
        <v>111</v>
      </c>
      <c r="K31" s="25">
        <f t="shared" ca="1" si="0"/>
        <v>0</v>
      </c>
      <c r="L31">
        <f t="shared" ca="1" si="1"/>
        <v>0</v>
      </c>
      <c r="M31">
        <f t="shared" ca="1" si="2"/>
        <v>0</v>
      </c>
      <c r="N31">
        <f t="shared" ca="1" si="3"/>
        <v>0</v>
      </c>
      <c r="O31">
        <f t="shared" ca="1" si="4"/>
        <v>0</v>
      </c>
      <c r="P31">
        <f t="shared" ca="1" si="5"/>
        <v>0</v>
      </c>
      <c r="Q31">
        <f t="shared" ca="1" si="6"/>
        <v>0</v>
      </c>
    </row>
    <row r="32" spans="1:17" x14ac:dyDescent="0.2">
      <c r="A32" s="4" t="s">
        <v>93</v>
      </c>
      <c r="B32" s="4" t="s">
        <v>45</v>
      </c>
      <c r="C32" s="21">
        <v>987083553</v>
      </c>
      <c r="D32" s="14">
        <v>-6437499</v>
      </c>
      <c r="E32" s="21">
        <v>218616024</v>
      </c>
      <c r="F32" s="14">
        <v>218616024</v>
      </c>
      <c r="G32" s="14">
        <v>218616024</v>
      </c>
      <c r="H32" s="14">
        <v>762030030</v>
      </c>
      <c r="I32" s="19" t="str">
        <f t="shared" si="7"/>
        <v>B112</v>
      </c>
      <c r="J32">
        <f t="shared" si="8"/>
        <v>112</v>
      </c>
      <c r="K32" s="25">
        <f t="shared" ca="1" si="0"/>
        <v>0</v>
      </c>
      <c r="L32">
        <f t="shared" ca="1" si="1"/>
        <v>0</v>
      </c>
      <c r="M32">
        <f t="shared" ca="1" si="2"/>
        <v>0</v>
      </c>
      <c r="N32">
        <f t="shared" ca="1" si="3"/>
        <v>0</v>
      </c>
      <c r="O32">
        <f t="shared" ca="1" si="4"/>
        <v>0</v>
      </c>
      <c r="P32">
        <f t="shared" ca="1" si="5"/>
        <v>0</v>
      </c>
      <c r="Q32">
        <f t="shared" ca="1" si="6"/>
        <v>0</v>
      </c>
    </row>
    <row r="33" spans="1:17" x14ac:dyDescent="0.2">
      <c r="A33" s="4" t="s">
        <v>93</v>
      </c>
      <c r="B33" s="4" t="s">
        <v>46</v>
      </c>
      <c r="C33" s="21">
        <v>371624262</v>
      </c>
      <c r="D33" s="14">
        <v>-28459571.73</v>
      </c>
      <c r="E33" s="21">
        <v>60972561.270000003</v>
      </c>
      <c r="F33" s="14">
        <v>60972561.270000003</v>
      </c>
      <c r="G33" s="14">
        <v>36297645.100000001</v>
      </c>
      <c r="H33" s="14">
        <v>282192129</v>
      </c>
      <c r="I33" s="19" t="str">
        <f t="shared" si="7"/>
        <v>B113</v>
      </c>
      <c r="J33">
        <f t="shared" si="8"/>
        <v>113</v>
      </c>
      <c r="K33" s="25">
        <f t="shared" ca="1" si="0"/>
        <v>0</v>
      </c>
      <c r="L33">
        <f t="shared" ca="1" si="1"/>
        <v>0</v>
      </c>
      <c r="M33">
        <f t="shared" ca="1" si="2"/>
        <v>0</v>
      </c>
      <c r="N33">
        <f t="shared" ca="1" si="3"/>
        <v>0</v>
      </c>
      <c r="O33">
        <f t="shared" ca="1" si="4"/>
        <v>0</v>
      </c>
      <c r="P33">
        <f t="shared" ca="1" si="5"/>
        <v>0</v>
      </c>
      <c r="Q33">
        <f t="shared" ca="1" si="6"/>
        <v>0</v>
      </c>
    </row>
    <row r="34" spans="1:17" x14ac:dyDescent="0.2">
      <c r="A34" s="4" t="s">
        <v>93</v>
      </c>
      <c r="B34" s="4" t="s">
        <v>47</v>
      </c>
      <c r="C34" s="21">
        <v>679999839</v>
      </c>
      <c r="D34" s="14">
        <v>10804348</v>
      </c>
      <c r="E34" s="21">
        <v>207963850</v>
      </c>
      <c r="F34" s="14">
        <v>207963850</v>
      </c>
      <c r="G34" s="14">
        <v>207963850</v>
      </c>
      <c r="H34" s="14">
        <v>482840337</v>
      </c>
      <c r="I34" s="19" t="str">
        <f t="shared" si="7"/>
        <v>B114</v>
      </c>
      <c r="J34">
        <f t="shared" si="8"/>
        <v>114</v>
      </c>
      <c r="K34" s="25">
        <f t="shared" ca="1" si="0"/>
        <v>0</v>
      </c>
      <c r="L34">
        <f t="shared" ca="1" si="1"/>
        <v>0</v>
      </c>
      <c r="M34">
        <f t="shared" ca="1" si="2"/>
        <v>0</v>
      </c>
      <c r="N34">
        <f t="shared" ca="1" si="3"/>
        <v>0</v>
      </c>
      <c r="O34">
        <f t="shared" ca="1" si="4"/>
        <v>0</v>
      </c>
      <c r="P34">
        <f t="shared" ca="1" si="5"/>
        <v>0</v>
      </c>
      <c r="Q34">
        <f t="shared" ca="1" si="6"/>
        <v>0</v>
      </c>
    </row>
    <row r="35" spans="1:17" x14ac:dyDescent="0.2">
      <c r="A35" s="4" t="s">
        <v>93</v>
      </c>
      <c r="B35" s="4" t="s">
        <v>48</v>
      </c>
      <c r="C35" s="21">
        <v>99702040</v>
      </c>
      <c r="D35" s="13">
        <v>0</v>
      </c>
      <c r="E35" s="21">
        <v>24925509</v>
      </c>
      <c r="F35" s="14">
        <v>24925509</v>
      </c>
      <c r="G35" s="14">
        <v>24925509</v>
      </c>
      <c r="H35" s="14">
        <v>74776531</v>
      </c>
      <c r="I35" s="19" t="str">
        <f t="shared" si="7"/>
        <v>B115</v>
      </c>
      <c r="J35">
        <f t="shared" si="8"/>
        <v>115</v>
      </c>
      <c r="K35" s="25">
        <f t="shared" ca="1" si="0"/>
        <v>0</v>
      </c>
      <c r="L35">
        <f t="shared" ca="1" si="1"/>
        <v>0</v>
      </c>
      <c r="M35">
        <f t="shared" ca="1" si="2"/>
        <v>0</v>
      </c>
      <c r="N35">
        <f t="shared" ca="1" si="3"/>
        <v>0</v>
      </c>
      <c r="O35">
        <f t="shared" ca="1" si="4"/>
        <v>0</v>
      </c>
      <c r="P35">
        <f t="shared" ca="1" si="5"/>
        <v>0</v>
      </c>
      <c r="Q35">
        <f t="shared" ca="1" si="6"/>
        <v>0</v>
      </c>
    </row>
    <row r="36" spans="1:17" x14ac:dyDescent="0.2">
      <c r="A36" s="4" t="s">
        <v>93</v>
      </c>
      <c r="B36" s="4" t="s">
        <v>49</v>
      </c>
      <c r="C36" s="21">
        <v>118349442</v>
      </c>
      <c r="D36" s="13">
        <v>0</v>
      </c>
      <c r="E36" s="21">
        <v>29587359</v>
      </c>
      <c r="F36" s="14">
        <v>29587359</v>
      </c>
      <c r="G36" s="14">
        <v>29587359</v>
      </c>
      <c r="H36" s="14">
        <v>88762083</v>
      </c>
      <c r="I36" s="19" t="str">
        <f t="shared" si="7"/>
        <v>B116</v>
      </c>
      <c r="J36">
        <f t="shared" si="8"/>
        <v>116</v>
      </c>
      <c r="K36" s="25">
        <f t="shared" ca="1" si="0"/>
        <v>0</v>
      </c>
      <c r="L36">
        <f t="shared" ca="1" si="1"/>
        <v>0</v>
      </c>
      <c r="M36">
        <f t="shared" ca="1" si="2"/>
        <v>0</v>
      </c>
      <c r="N36">
        <f t="shared" ca="1" si="3"/>
        <v>0</v>
      </c>
      <c r="O36">
        <f t="shared" ca="1" si="4"/>
        <v>0</v>
      </c>
      <c r="P36">
        <f t="shared" ca="1" si="5"/>
        <v>0</v>
      </c>
      <c r="Q36">
        <f t="shared" ca="1" si="6"/>
        <v>0</v>
      </c>
    </row>
    <row r="37" spans="1:17" x14ac:dyDescent="0.2">
      <c r="A37" s="4" t="s">
        <v>93</v>
      </c>
      <c r="B37" s="4" t="s">
        <v>50</v>
      </c>
      <c r="C37" s="21">
        <v>23293575</v>
      </c>
      <c r="D37" s="14">
        <v>-1215596</v>
      </c>
      <c r="E37" s="21">
        <v>4607794</v>
      </c>
      <c r="F37" s="14">
        <v>4607794</v>
      </c>
      <c r="G37" s="14">
        <v>4607794</v>
      </c>
      <c r="H37" s="14">
        <v>17470185</v>
      </c>
      <c r="I37" s="19" t="str">
        <f t="shared" si="7"/>
        <v>B117</v>
      </c>
      <c r="J37">
        <f t="shared" si="8"/>
        <v>117</v>
      </c>
      <c r="K37" s="25">
        <f t="shared" ca="1" si="0"/>
        <v>0</v>
      </c>
      <c r="L37">
        <f t="shared" ca="1" si="1"/>
        <v>0</v>
      </c>
      <c r="M37">
        <f t="shared" ca="1" si="2"/>
        <v>0</v>
      </c>
      <c r="N37">
        <f t="shared" ca="1" si="3"/>
        <v>0</v>
      </c>
      <c r="O37">
        <f t="shared" ca="1" si="4"/>
        <v>0</v>
      </c>
      <c r="P37">
        <f t="shared" ca="1" si="5"/>
        <v>0</v>
      </c>
      <c r="Q37">
        <f t="shared" ca="1" si="6"/>
        <v>0</v>
      </c>
    </row>
    <row r="38" spans="1:17" x14ac:dyDescent="0.2">
      <c r="A38" s="4" t="s">
        <v>93</v>
      </c>
      <c r="B38" s="4" t="s">
        <v>51</v>
      </c>
      <c r="C38" s="21">
        <v>16165828</v>
      </c>
      <c r="D38" s="14">
        <v>-1779143.81</v>
      </c>
      <c r="E38" s="21">
        <v>2145339.19</v>
      </c>
      <c r="F38" s="14">
        <v>2145339.19</v>
      </c>
      <c r="G38" s="14">
        <v>1107900.25</v>
      </c>
      <c r="H38" s="14">
        <v>12241345</v>
      </c>
      <c r="I38" s="19" t="str">
        <f t="shared" si="7"/>
        <v>B118</v>
      </c>
      <c r="J38">
        <f t="shared" si="8"/>
        <v>118</v>
      </c>
      <c r="K38" s="25">
        <f t="shared" ca="1" si="0"/>
        <v>0</v>
      </c>
      <c r="L38">
        <f t="shared" ca="1" si="1"/>
        <v>0</v>
      </c>
      <c r="M38">
        <f t="shared" ca="1" si="2"/>
        <v>0</v>
      </c>
      <c r="N38">
        <f t="shared" ca="1" si="3"/>
        <v>0</v>
      </c>
      <c r="O38">
        <f t="shared" ca="1" si="4"/>
        <v>0</v>
      </c>
      <c r="P38">
        <f t="shared" ca="1" si="5"/>
        <v>0</v>
      </c>
      <c r="Q38">
        <f t="shared" ca="1" si="6"/>
        <v>0</v>
      </c>
    </row>
    <row r="39" spans="1:17" x14ac:dyDescent="0.2">
      <c r="A39" s="4" t="s">
        <v>93</v>
      </c>
      <c r="B39" s="4" t="s">
        <v>52</v>
      </c>
      <c r="C39" s="21">
        <v>159669164</v>
      </c>
      <c r="D39" s="14">
        <v>4835847.7699999996</v>
      </c>
      <c r="E39" s="21">
        <v>44753133.770000003</v>
      </c>
      <c r="F39" s="14">
        <v>44753133.770000003</v>
      </c>
      <c r="G39" s="14">
        <v>44753133.770000003</v>
      </c>
      <c r="H39" s="14">
        <v>119751878</v>
      </c>
      <c r="I39" s="19" t="str">
        <f t="shared" si="7"/>
        <v>B119</v>
      </c>
      <c r="J39">
        <f t="shared" si="8"/>
        <v>119</v>
      </c>
      <c r="K39" s="25">
        <f t="shared" ca="1" si="0"/>
        <v>0</v>
      </c>
      <c r="L39">
        <f t="shared" ca="1" si="1"/>
        <v>0</v>
      </c>
      <c r="M39">
        <f t="shared" ca="1" si="2"/>
        <v>0</v>
      </c>
      <c r="N39">
        <f t="shared" ca="1" si="3"/>
        <v>0</v>
      </c>
      <c r="O39">
        <f t="shared" ca="1" si="4"/>
        <v>0</v>
      </c>
      <c r="P39">
        <f t="shared" ca="1" si="5"/>
        <v>0</v>
      </c>
      <c r="Q39">
        <f t="shared" ca="1" si="6"/>
        <v>0</v>
      </c>
    </row>
    <row r="40" spans="1:17" x14ac:dyDescent="0.2">
      <c r="A40" s="4" t="s">
        <v>93</v>
      </c>
      <c r="B40" s="4" t="s">
        <v>53</v>
      </c>
      <c r="C40" s="21">
        <v>38290916</v>
      </c>
      <c r="D40" s="14">
        <v>-1279113.23</v>
      </c>
      <c r="E40" s="21">
        <v>7694782.7699999996</v>
      </c>
      <c r="F40" s="14">
        <v>7694782.7699999996</v>
      </c>
      <c r="G40" s="14">
        <v>4437850.17</v>
      </c>
      <c r="H40" s="14">
        <v>29317020</v>
      </c>
      <c r="I40" s="19" t="str">
        <f t="shared" si="7"/>
        <v>B120</v>
      </c>
      <c r="J40">
        <f t="shared" si="8"/>
        <v>120</v>
      </c>
      <c r="K40" s="25">
        <f t="shared" ca="1" si="0"/>
        <v>0</v>
      </c>
      <c r="L40">
        <f t="shared" ca="1" si="1"/>
        <v>0</v>
      </c>
      <c r="M40">
        <f t="shared" ca="1" si="2"/>
        <v>0</v>
      </c>
      <c r="N40">
        <f t="shared" ca="1" si="3"/>
        <v>0</v>
      </c>
      <c r="O40">
        <f t="shared" ca="1" si="4"/>
        <v>0</v>
      </c>
      <c r="P40">
        <f t="shared" ca="1" si="5"/>
        <v>0</v>
      </c>
      <c r="Q40">
        <f t="shared" ca="1" si="6"/>
        <v>0</v>
      </c>
    </row>
    <row r="41" spans="1:17" x14ac:dyDescent="0.2">
      <c r="A41" s="4" t="s">
        <v>93</v>
      </c>
      <c r="B41" s="4" t="s">
        <v>54</v>
      </c>
      <c r="C41" s="21">
        <v>108004443</v>
      </c>
      <c r="D41" s="14">
        <v>-6584036.9699999997</v>
      </c>
      <c r="E41" s="21">
        <v>19213637.030000001</v>
      </c>
      <c r="F41" s="14">
        <v>19213637.030000001</v>
      </c>
      <c r="G41" s="14">
        <v>14401317.32</v>
      </c>
      <c r="H41" s="14">
        <v>82206769</v>
      </c>
      <c r="I41" s="19" t="str">
        <f t="shared" si="7"/>
        <v>B121</v>
      </c>
      <c r="J41">
        <f t="shared" si="8"/>
        <v>121</v>
      </c>
      <c r="K41" s="25">
        <f t="shared" ca="1" si="0"/>
        <v>0</v>
      </c>
      <c r="L41">
        <f t="shared" ca="1" si="1"/>
        <v>0</v>
      </c>
      <c r="M41">
        <f t="shared" ca="1" si="2"/>
        <v>0</v>
      </c>
      <c r="N41">
        <f t="shared" ca="1" si="3"/>
        <v>0</v>
      </c>
      <c r="O41">
        <f t="shared" ca="1" si="4"/>
        <v>0</v>
      </c>
      <c r="P41">
        <f t="shared" ca="1" si="5"/>
        <v>0</v>
      </c>
      <c r="Q41">
        <f t="shared" ca="1" si="6"/>
        <v>0</v>
      </c>
    </row>
    <row r="42" spans="1:17" x14ac:dyDescent="0.2">
      <c r="A42" s="4" t="s">
        <v>93</v>
      </c>
      <c r="B42" s="4" t="s">
        <v>55</v>
      </c>
      <c r="C42" s="21">
        <v>57811355</v>
      </c>
      <c r="D42" s="14">
        <v>-3488086.63</v>
      </c>
      <c r="E42" s="21">
        <v>10633452.369999999</v>
      </c>
      <c r="F42" s="14">
        <v>10633452.369999999</v>
      </c>
      <c r="G42" s="14">
        <v>7091676.1100000003</v>
      </c>
      <c r="H42" s="14">
        <v>43689816</v>
      </c>
      <c r="I42" s="19" t="str">
        <f t="shared" si="7"/>
        <v>B122</v>
      </c>
      <c r="J42">
        <f t="shared" si="8"/>
        <v>122</v>
      </c>
      <c r="K42" s="25">
        <f t="shared" ca="1" si="0"/>
        <v>0</v>
      </c>
      <c r="L42">
        <f t="shared" ca="1" si="1"/>
        <v>0</v>
      </c>
      <c r="M42">
        <f t="shared" ca="1" si="2"/>
        <v>0</v>
      </c>
      <c r="N42">
        <f t="shared" ca="1" si="3"/>
        <v>0</v>
      </c>
      <c r="O42">
        <f t="shared" ca="1" si="4"/>
        <v>0</v>
      </c>
      <c r="P42">
        <f t="shared" ca="1" si="5"/>
        <v>0</v>
      </c>
      <c r="Q42">
        <f t="shared" ca="1" si="6"/>
        <v>0</v>
      </c>
    </row>
    <row r="43" spans="1:17" x14ac:dyDescent="0.2">
      <c r="A43" s="4" t="s">
        <v>93</v>
      </c>
      <c r="B43" s="4" t="s">
        <v>56</v>
      </c>
      <c r="C43" s="21">
        <v>656479407</v>
      </c>
      <c r="D43" s="14">
        <v>-3583376</v>
      </c>
      <c r="E43" s="21">
        <v>127712500</v>
      </c>
      <c r="F43" s="14">
        <v>127712500</v>
      </c>
      <c r="G43" s="14">
        <v>127712500</v>
      </c>
      <c r="H43" s="14">
        <v>525183531</v>
      </c>
      <c r="I43" s="19" t="str">
        <f t="shared" si="7"/>
        <v>B123</v>
      </c>
      <c r="J43">
        <f t="shared" si="8"/>
        <v>123</v>
      </c>
      <c r="K43" s="25">
        <f t="shared" ca="1" si="0"/>
        <v>0</v>
      </c>
      <c r="L43">
        <f t="shared" ca="1" si="1"/>
        <v>0</v>
      </c>
      <c r="M43">
        <f t="shared" ca="1" si="2"/>
        <v>0</v>
      </c>
      <c r="N43">
        <f t="shared" ca="1" si="3"/>
        <v>0</v>
      </c>
      <c r="O43">
        <f t="shared" ca="1" si="4"/>
        <v>0</v>
      </c>
      <c r="P43">
        <f t="shared" ca="1" si="5"/>
        <v>0</v>
      </c>
      <c r="Q43">
        <f t="shared" ca="1" si="6"/>
        <v>0</v>
      </c>
    </row>
    <row r="44" spans="1:17" x14ac:dyDescent="0.2">
      <c r="A44" s="4" t="s">
        <v>93</v>
      </c>
      <c r="B44" s="4" t="s">
        <v>57</v>
      </c>
      <c r="C44" s="21">
        <v>85660469</v>
      </c>
      <c r="D44" s="14">
        <v>-1006260</v>
      </c>
      <c r="E44" s="21">
        <v>23938008</v>
      </c>
      <c r="F44" s="14">
        <v>23938008</v>
      </c>
      <c r="G44" s="14">
        <v>23938008</v>
      </c>
      <c r="H44" s="14">
        <v>60716201</v>
      </c>
      <c r="I44" s="19" t="str">
        <f t="shared" si="7"/>
        <v>B124</v>
      </c>
      <c r="J44">
        <f t="shared" si="8"/>
        <v>124</v>
      </c>
      <c r="K44" s="25">
        <f t="shared" ca="1" si="0"/>
        <v>0</v>
      </c>
      <c r="L44">
        <f t="shared" ca="1" si="1"/>
        <v>0</v>
      </c>
      <c r="M44">
        <f t="shared" ca="1" si="2"/>
        <v>0</v>
      </c>
      <c r="N44">
        <f t="shared" ca="1" si="3"/>
        <v>0</v>
      </c>
      <c r="O44">
        <f t="shared" ca="1" si="4"/>
        <v>0</v>
      </c>
      <c r="P44">
        <f t="shared" ca="1" si="5"/>
        <v>0</v>
      </c>
      <c r="Q44">
        <f t="shared" ca="1" si="6"/>
        <v>0</v>
      </c>
    </row>
    <row r="45" spans="1:17" x14ac:dyDescent="0.2">
      <c r="A45" s="4" t="s">
        <v>93</v>
      </c>
      <c r="B45" s="4" t="s">
        <v>58</v>
      </c>
      <c r="C45" s="21">
        <v>30212684</v>
      </c>
      <c r="D45" s="14">
        <v>7553177</v>
      </c>
      <c r="E45" s="21">
        <v>15106346</v>
      </c>
      <c r="F45" s="14">
        <v>15106346</v>
      </c>
      <c r="G45" s="14">
        <v>15106346</v>
      </c>
      <c r="H45" s="14">
        <v>22659515</v>
      </c>
      <c r="I45" s="19" t="str">
        <f t="shared" si="7"/>
        <v>B125</v>
      </c>
      <c r="J45">
        <f t="shared" si="8"/>
        <v>125</v>
      </c>
      <c r="K45" s="25">
        <f t="shared" ca="1" si="0"/>
        <v>0</v>
      </c>
      <c r="L45">
        <f t="shared" ca="1" si="1"/>
        <v>0</v>
      </c>
      <c r="M45">
        <f t="shared" ca="1" si="2"/>
        <v>0</v>
      </c>
      <c r="N45">
        <f t="shared" ca="1" si="3"/>
        <v>0</v>
      </c>
      <c r="O45">
        <f t="shared" ca="1" si="4"/>
        <v>0</v>
      </c>
      <c r="P45">
        <f t="shared" ca="1" si="5"/>
        <v>0</v>
      </c>
      <c r="Q45">
        <f t="shared" ca="1" si="6"/>
        <v>0</v>
      </c>
    </row>
    <row r="46" spans="1:17" x14ac:dyDescent="0.2">
      <c r="A46" s="4" t="s">
        <v>93</v>
      </c>
      <c r="B46" s="4" t="s">
        <v>59</v>
      </c>
      <c r="C46" s="21">
        <v>482252863</v>
      </c>
      <c r="D46" s="14">
        <v>-2398295</v>
      </c>
      <c r="E46" s="21">
        <v>95272625</v>
      </c>
      <c r="F46" s="14">
        <v>95272625</v>
      </c>
      <c r="G46" s="14">
        <v>95272625</v>
      </c>
      <c r="H46" s="14">
        <v>384581943</v>
      </c>
      <c r="I46" s="19" t="str">
        <f t="shared" si="7"/>
        <v>B126</v>
      </c>
      <c r="J46">
        <f t="shared" si="8"/>
        <v>126</v>
      </c>
      <c r="K46" s="25">
        <f t="shared" ca="1" si="0"/>
        <v>0</v>
      </c>
      <c r="L46">
        <f t="shared" ca="1" si="1"/>
        <v>0</v>
      </c>
      <c r="M46">
        <f t="shared" ca="1" si="2"/>
        <v>0</v>
      </c>
      <c r="N46">
        <f t="shared" ca="1" si="3"/>
        <v>0</v>
      </c>
      <c r="O46">
        <f t="shared" ca="1" si="4"/>
        <v>0</v>
      </c>
      <c r="P46">
        <f t="shared" ca="1" si="5"/>
        <v>0</v>
      </c>
      <c r="Q46">
        <f t="shared" ca="1" si="6"/>
        <v>0</v>
      </c>
    </row>
    <row r="47" spans="1:17" x14ac:dyDescent="0.2">
      <c r="A47" s="4" t="s">
        <v>93</v>
      </c>
      <c r="B47" s="4" t="s">
        <v>142</v>
      </c>
      <c r="C47" s="21">
        <v>85057477</v>
      </c>
      <c r="D47" s="14">
        <v>4107720</v>
      </c>
      <c r="E47" s="21">
        <v>22095879</v>
      </c>
      <c r="F47" s="14">
        <v>22095879</v>
      </c>
      <c r="G47" s="14">
        <v>22095879</v>
      </c>
      <c r="H47" s="14">
        <v>67069318</v>
      </c>
      <c r="I47" s="19" t="str">
        <f t="shared" si="7"/>
        <v>B127</v>
      </c>
      <c r="J47">
        <f t="shared" si="8"/>
        <v>127</v>
      </c>
      <c r="K47" s="25">
        <f t="shared" ca="1" si="0"/>
        <v>0</v>
      </c>
      <c r="L47">
        <f t="shared" ca="1" si="1"/>
        <v>0</v>
      </c>
      <c r="M47">
        <f t="shared" ca="1" si="2"/>
        <v>0</v>
      </c>
      <c r="N47">
        <f t="shared" ca="1" si="3"/>
        <v>0</v>
      </c>
      <c r="O47">
        <f t="shared" ca="1" si="4"/>
        <v>0</v>
      </c>
      <c r="P47">
        <f t="shared" ca="1" si="5"/>
        <v>0</v>
      </c>
      <c r="Q47">
        <f t="shared" ca="1" si="6"/>
        <v>0</v>
      </c>
    </row>
    <row r="48" spans="1:17" x14ac:dyDescent="0.2">
      <c r="A48" s="4" t="s">
        <v>93</v>
      </c>
      <c r="B48" s="4" t="s">
        <v>81</v>
      </c>
      <c r="C48" s="21">
        <v>37857828</v>
      </c>
      <c r="D48" s="14">
        <v>-643876</v>
      </c>
      <c r="E48" s="21">
        <v>8588464</v>
      </c>
      <c r="F48" s="14">
        <v>8588464</v>
      </c>
      <c r="G48" s="14">
        <v>8588464</v>
      </c>
      <c r="H48" s="14">
        <v>28625488</v>
      </c>
      <c r="I48" s="19" t="str">
        <f t="shared" si="7"/>
        <v>B128</v>
      </c>
      <c r="J48">
        <f t="shared" si="8"/>
        <v>128</v>
      </c>
      <c r="K48" s="25">
        <f t="shared" ca="1" si="0"/>
        <v>0</v>
      </c>
      <c r="L48">
        <f t="shared" ca="1" si="1"/>
        <v>0</v>
      </c>
      <c r="M48">
        <f t="shared" ca="1" si="2"/>
        <v>0</v>
      </c>
      <c r="N48">
        <f t="shared" ca="1" si="3"/>
        <v>0</v>
      </c>
      <c r="O48">
        <f t="shared" ca="1" si="4"/>
        <v>0</v>
      </c>
      <c r="P48">
        <f t="shared" ca="1" si="5"/>
        <v>0</v>
      </c>
      <c r="Q48">
        <f t="shared" ca="1" si="6"/>
        <v>0</v>
      </c>
    </row>
    <row r="49" spans="1:17" x14ac:dyDescent="0.2">
      <c r="A49" s="4" t="s">
        <v>93</v>
      </c>
      <c r="B49" s="4" t="s">
        <v>60</v>
      </c>
      <c r="C49" s="21">
        <v>39878968</v>
      </c>
      <c r="D49" s="13">
        <v>0</v>
      </c>
      <c r="E49" s="21">
        <v>9969738</v>
      </c>
      <c r="F49" s="14">
        <v>9969738</v>
      </c>
      <c r="G49" s="14">
        <v>9969738</v>
      </c>
      <c r="H49" s="14">
        <v>29909230</v>
      </c>
      <c r="I49" s="19" t="str">
        <f t="shared" si="7"/>
        <v>B129</v>
      </c>
      <c r="J49">
        <f t="shared" si="8"/>
        <v>129</v>
      </c>
      <c r="K49" s="25">
        <f t="shared" ca="1" si="0"/>
        <v>0</v>
      </c>
      <c r="L49">
        <f t="shared" ca="1" si="1"/>
        <v>0</v>
      </c>
      <c r="M49">
        <f t="shared" ca="1" si="2"/>
        <v>0</v>
      </c>
      <c r="N49">
        <f t="shared" ca="1" si="3"/>
        <v>0</v>
      </c>
      <c r="O49">
        <f t="shared" ca="1" si="4"/>
        <v>0</v>
      </c>
      <c r="P49">
        <f t="shared" ca="1" si="5"/>
        <v>0</v>
      </c>
      <c r="Q49">
        <f t="shared" ca="1" si="6"/>
        <v>0</v>
      </c>
    </row>
    <row r="50" spans="1:17" x14ac:dyDescent="0.2">
      <c r="A50" s="4" t="s">
        <v>93</v>
      </c>
      <c r="B50" s="4" t="s">
        <v>143</v>
      </c>
      <c r="C50" s="21">
        <v>25236503</v>
      </c>
      <c r="D50" s="14">
        <v>736079.8</v>
      </c>
      <c r="E50" s="21">
        <v>6856426.7999999998</v>
      </c>
      <c r="F50" s="14">
        <v>6856426.7999999998</v>
      </c>
      <c r="G50" s="14">
        <v>6101718.8499999996</v>
      </c>
      <c r="H50" s="14">
        <v>19116156</v>
      </c>
      <c r="I50" s="19" t="str">
        <f t="shared" si="7"/>
        <v>B130</v>
      </c>
      <c r="J50">
        <f t="shared" si="8"/>
        <v>130</v>
      </c>
      <c r="K50" s="25">
        <f t="shared" ca="1" si="0"/>
        <v>0</v>
      </c>
      <c r="L50">
        <f t="shared" ca="1" si="1"/>
        <v>0</v>
      </c>
      <c r="M50">
        <f t="shared" ca="1" si="2"/>
        <v>0</v>
      </c>
      <c r="N50">
        <f t="shared" ca="1" si="3"/>
        <v>0</v>
      </c>
      <c r="O50">
        <f t="shared" ca="1" si="4"/>
        <v>0</v>
      </c>
      <c r="P50">
        <f t="shared" ca="1" si="5"/>
        <v>0</v>
      </c>
      <c r="Q50">
        <f t="shared" ca="1" si="6"/>
        <v>0</v>
      </c>
    </row>
    <row r="51" spans="1:17" x14ac:dyDescent="0.2">
      <c r="A51" s="4" t="s">
        <v>93</v>
      </c>
      <c r="B51" s="4" t="s">
        <v>61</v>
      </c>
      <c r="C51" s="21">
        <v>18397586</v>
      </c>
      <c r="D51" s="14">
        <v>5838515.7599999998</v>
      </c>
      <c r="E51" s="21">
        <v>10437908.76</v>
      </c>
      <c r="F51" s="14">
        <v>10437908.76</v>
      </c>
      <c r="G51" s="14">
        <v>10437908.76</v>
      </c>
      <c r="H51" s="14">
        <v>13798193</v>
      </c>
      <c r="I51" s="19" t="str">
        <f t="shared" si="7"/>
        <v>B131</v>
      </c>
      <c r="J51">
        <f t="shared" si="8"/>
        <v>131</v>
      </c>
      <c r="K51" s="25">
        <f t="shared" ca="1" si="0"/>
        <v>0</v>
      </c>
      <c r="L51">
        <f t="shared" ca="1" si="1"/>
        <v>0</v>
      </c>
      <c r="M51">
        <f t="shared" ca="1" si="2"/>
        <v>0</v>
      </c>
      <c r="N51">
        <f t="shared" ca="1" si="3"/>
        <v>0</v>
      </c>
      <c r="O51">
        <f t="shared" ca="1" si="4"/>
        <v>0</v>
      </c>
      <c r="P51">
        <f t="shared" ca="1" si="5"/>
        <v>0</v>
      </c>
      <c r="Q51">
        <f t="shared" ca="1" si="6"/>
        <v>0</v>
      </c>
    </row>
    <row r="52" spans="1:17" x14ac:dyDescent="0.2">
      <c r="A52" s="4" t="s">
        <v>93</v>
      </c>
      <c r="B52" s="4" t="s">
        <v>62</v>
      </c>
      <c r="C52" s="21">
        <v>22965214</v>
      </c>
      <c r="D52" s="14">
        <v>-3191756.72</v>
      </c>
      <c r="E52" s="21">
        <v>3228541.28</v>
      </c>
      <c r="F52" s="14">
        <v>3228541.28</v>
      </c>
      <c r="G52" s="14">
        <v>2306711.5699999998</v>
      </c>
      <c r="H52" s="14">
        <v>16544916</v>
      </c>
      <c r="I52" s="19" t="str">
        <f t="shared" si="7"/>
        <v>B132</v>
      </c>
      <c r="J52">
        <f t="shared" si="8"/>
        <v>132</v>
      </c>
      <c r="K52" s="25">
        <f t="shared" ca="1" si="0"/>
        <v>0</v>
      </c>
      <c r="L52">
        <f t="shared" ca="1" si="1"/>
        <v>0</v>
      </c>
      <c r="M52">
        <f t="shared" ca="1" si="2"/>
        <v>0</v>
      </c>
      <c r="N52">
        <f t="shared" ca="1" si="3"/>
        <v>0</v>
      </c>
      <c r="O52">
        <f t="shared" ca="1" si="4"/>
        <v>0</v>
      </c>
      <c r="P52">
        <f t="shared" ca="1" si="5"/>
        <v>0</v>
      </c>
      <c r="Q52">
        <f t="shared" ca="1" si="6"/>
        <v>0</v>
      </c>
    </row>
    <row r="53" spans="1:17" x14ac:dyDescent="0.2">
      <c r="A53" s="4" t="s">
        <v>93</v>
      </c>
      <c r="B53" s="4" t="s">
        <v>63</v>
      </c>
      <c r="C53" s="21">
        <v>4931920</v>
      </c>
      <c r="D53" s="14">
        <v>-114970</v>
      </c>
      <c r="E53" s="21">
        <v>1118006</v>
      </c>
      <c r="F53" s="14">
        <v>1118006</v>
      </c>
      <c r="G53" s="14">
        <v>1118006</v>
      </c>
      <c r="H53" s="14">
        <v>3698944</v>
      </c>
      <c r="I53" s="19" t="str">
        <f t="shared" si="7"/>
        <v>B133</v>
      </c>
      <c r="J53">
        <f t="shared" si="8"/>
        <v>133</v>
      </c>
      <c r="K53" s="25">
        <f t="shared" ca="1" si="0"/>
        <v>0</v>
      </c>
      <c r="L53">
        <f t="shared" ca="1" si="1"/>
        <v>0</v>
      </c>
      <c r="M53">
        <f t="shared" ca="1" si="2"/>
        <v>0</v>
      </c>
      <c r="N53">
        <f t="shared" ca="1" si="3"/>
        <v>0</v>
      </c>
      <c r="O53">
        <f t="shared" ca="1" si="4"/>
        <v>0</v>
      </c>
      <c r="P53">
        <f t="shared" ca="1" si="5"/>
        <v>0</v>
      </c>
      <c r="Q53">
        <f t="shared" ca="1" si="6"/>
        <v>0</v>
      </c>
    </row>
    <row r="54" spans="1:17" x14ac:dyDescent="0.2">
      <c r="A54" s="4" t="s">
        <v>93</v>
      </c>
      <c r="B54" s="4" t="s">
        <v>64</v>
      </c>
      <c r="C54" s="21">
        <v>69587273</v>
      </c>
      <c r="D54" s="14">
        <v>-6273121.7599999998</v>
      </c>
      <c r="E54" s="21">
        <v>11513021.24</v>
      </c>
      <c r="F54" s="14">
        <v>11513021.24</v>
      </c>
      <c r="G54" s="14">
        <v>7788522.9800000004</v>
      </c>
      <c r="H54" s="14">
        <v>51801130</v>
      </c>
      <c r="I54" s="19" t="str">
        <f t="shared" si="7"/>
        <v>B134</v>
      </c>
      <c r="J54">
        <f t="shared" si="8"/>
        <v>134</v>
      </c>
      <c r="K54" s="25">
        <f t="shared" ca="1" si="0"/>
        <v>0</v>
      </c>
      <c r="L54">
        <f t="shared" ca="1" si="1"/>
        <v>0</v>
      </c>
      <c r="M54">
        <f t="shared" ca="1" si="2"/>
        <v>0</v>
      </c>
      <c r="N54">
        <f t="shared" ca="1" si="3"/>
        <v>0</v>
      </c>
      <c r="O54">
        <f t="shared" ca="1" si="4"/>
        <v>0</v>
      </c>
      <c r="P54">
        <f t="shared" ca="1" si="5"/>
        <v>0</v>
      </c>
      <c r="Q54">
        <f t="shared" ca="1" si="6"/>
        <v>0</v>
      </c>
    </row>
    <row r="55" spans="1:17" x14ac:dyDescent="0.2">
      <c r="A55" s="4" t="s">
        <v>93</v>
      </c>
      <c r="B55" s="4" t="s">
        <v>144</v>
      </c>
      <c r="C55" s="21">
        <v>57660508</v>
      </c>
      <c r="D55" s="14">
        <v>-2788231.72</v>
      </c>
      <c r="E55" s="21">
        <v>10380138.279999999</v>
      </c>
      <c r="F55" s="14">
        <v>10380138.279999999</v>
      </c>
      <c r="G55" s="14">
        <v>6789075.04</v>
      </c>
      <c r="H55" s="14">
        <v>44492138</v>
      </c>
      <c r="I55" s="19" t="str">
        <f t="shared" si="7"/>
        <v>B135</v>
      </c>
      <c r="J55">
        <f t="shared" si="8"/>
        <v>135</v>
      </c>
      <c r="K55" s="25">
        <f t="shared" ca="1" si="0"/>
        <v>0</v>
      </c>
      <c r="L55">
        <f t="shared" ca="1" si="1"/>
        <v>0</v>
      </c>
      <c r="M55">
        <f t="shared" ca="1" si="2"/>
        <v>0</v>
      </c>
      <c r="N55">
        <f t="shared" ca="1" si="3"/>
        <v>0</v>
      </c>
      <c r="O55">
        <f t="shared" ca="1" si="4"/>
        <v>0</v>
      </c>
      <c r="P55">
        <f t="shared" ca="1" si="5"/>
        <v>0</v>
      </c>
      <c r="Q55">
        <f t="shared" ca="1" si="6"/>
        <v>0</v>
      </c>
    </row>
    <row r="56" spans="1:17" x14ac:dyDescent="0.2">
      <c r="A56" s="4" t="s">
        <v>93</v>
      </c>
      <c r="B56" s="4" t="s">
        <v>65</v>
      </c>
      <c r="C56" s="21">
        <v>10607837</v>
      </c>
      <c r="D56" s="14">
        <v>-495507.13</v>
      </c>
      <c r="E56" s="21">
        <v>2030134.87</v>
      </c>
      <c r="F56" s="14">
        <v>2030134.87</v>
      </c>
      <c r="G56" s="14">
        <v>1162840.8899999999</v>
      </c>
      <c r="H56" s="14">
        <v>8082195</v>
      </c>
      <c r="I56" s="19" t="str">
        <f t="shared" si="7"/>
        <v>B136</v>
      </c>
      <c r="J56">
        <f t="shared" si="8"/>
        <v>136</v>
      </c>
      <c r="K56" s="25">
        <f t="shared" ca="1" si="0"/>
        <v>0</v>
      </c>
      <c r="L56">
        <f t="shared" ca="1" si="1"/>
        <v>0</v>
      </c>
      <c r="M56">
        <f t="shared" ca="1" si="2"/>
        <v>0</v>
      </c>
      <c r="N56">
        <f t="shared" ca="1" si="3"/>
        <v>0</v>
      </c>
      <c r="O56">
        <f t="shared" ca="1" si="4"/>
        <v>0</v>
      </c>
      <c r="P56">
        <f t="shared" ca="1" si="5"/>
        <v>0</v>
      </c>
      <c r="Q56">
        <f t="shared" ca="1" si="6"/>
        <v>0</v>
      </c>
    </row>
    <row r="57" spans="1:17" x14ac:dyDescent="0.2">
      <c r="A57" s="4" t="s">
        <v>93</v>
      </c>
      <c r="B57" s="4" t="s">
        <v>66</v>
      </c>
      <c r="C57" s="21">
        <v>89095000</v>
      </c>
      <c r="D57" s="14">
        <v>-3755271.45</v>
      </c>
      <c r="E57" s="21">
        <v>17694528.550000001</v>
      </c>
      <c r="F57" s="14">
        <v>17694528.550000001</v>
      </c>
      <c r="G57" s="14">
        <v>14720017.380000001</v>
      </c>
      <c r="H57" s="14">
        <v>67645200</v>
      </c>
      <c r="I57" s="19" t="str">
        <f t="shared" si="7"/>
        <v>B137</v>
      </c>
      <c r="J57">
        <f t="shared" si="8"/>
        <v>137</v>
      </c>
      <c r="K57" s="25">
        <f t="shared" ca="1" si="0"/>
        <v>0</v>
      </c>
      <c r="L57">
        <f t="shared" ca="1" si="1"/>
        <v>0</v>
      </c>
      <c r="M57">
        <f t="shared" ca="1" si="2"/>
        <v>0</v>
      </c>
      <c r="N57">
        <f t="shared" ca="1" si="3"/>
        <v>0</v>
      </c>
      <c r="O57">
        <f t="shared" ca="1" si="4"/>
        <v>0</v>
      </c>
      <c r="P57">
        <f t="shared" ca="1" si="5"/>
        <v>0</v>
      </c>
      <c r="Q57">
        <f t="shared" ca="1" si="6"/>
        <v>0</v>
      </c>
    </row>
    <row r="58" spans="1:17" x14ac:dyDescent="0.2">
      <c r="A58" s="4" t="s">
        <v>93</v>
      </c>
      <c r="B58" s="4" t="s">
        <v>145</v>
      </c>
      <c r="C58" s="21">
        <v>24110433</v>
      </c>
      <c r="D58" s="14">
        <v>-1769155.97</v>
      </c>
      <c r="E58" s="21">
        <v>3966913.03</v>
      </c>
      <c r="F58" s="14">
        <v>3966913.03</v>
      </c>
      <c r="G58" s="14">
        <v>2272069.21</v>
      </c>
      <c r="H58" s="14">
        <v>18374364</v>
      </c>
      <c r="I58" s="19" t="str">
        <f t="shared" si="7"/>
        <v>B138</v>
      </c>
      <c r="J58">
        <f t="shared" si="8"/>
        <v>138</v>
      </c>
      <c r="K58" s="25">
        <f t="shared" ca="1" si="0"/>
        <v>0</v>
      </c>
      <c r="L58">
        <f t="shared" ca="1" si="1"/>
        <v>0</v>
      </c>
      <c r="M58">
        <f t="shared" ca="1" si="2"/>
        <v>0</v>
      </c>
      <c r="N58">
        <f t="shared" ca="1" si="3"/>
        <v>0</v>
      </c>
      <c r="O58">
        <f t="shared" ca="1" si="4"/>
        <v>0</v>
      </c>
      <c r="P58">
        <f t="shared" ca="1" si="5"/>
        <v>0</v>
      </c>
      <c r="Q58">
        <f t="shared" ca="1" si="6"/>
        <v>0</v>
      </c>
    </row>
    <row r="59" spans="1:17" x14ac:dyDescent="0.2">
      <c r="A59" s="4" t="s">
        <v>93</v>
      </c>
      <c r="B59" s="4" t="s">
        <v>67</v>
      </c>
      <c r="C59" s="21">
        <v>33220600</v>
      </c>
      <c r="D59" s="13">
        <v>0</v>
      </c>
      <c r="E59" s="21">
        <v>8305149</v>
      </c>
      <c r="F59" s="14">
        <v>8305149</v>
      </c>
      <c r="G59" s="14">
        <v>8305149</v>
      </c>
      <c r="H59" s="14">
        <v>24915451</v>
      </c>
      <c r="I59" s="19" t="str">
        <f t="shared" si="7"/>
        <v>B139</v>
      </c>
      <c r="J59">
        <f t="shared" si="8"/>
        <v>139</v>
      </c>
      <c r="K59" s="25">
        <f t="shared" ca="1" si="0"/>
        <v>0</v>
      </c>
      <c r="L59">
        <f t="shared" ca="1" si="1"/>
        <v>0</v>
      </c>
      <c r="M59">
        <f t="shared" ca="1" si="2"/>
        <v>0</v>
      </c>
      <c r="N59">
        <f t="shared" ca="1" si="3"/>
        <v>0</v>
      </c>
      <c r="O59">
        <f t="shared" ca="1" si="4"/>
        <v>0</v>
      </c>
      <c r="P59">
        <f t="shared" ca="1" si="5"/>
        <v>0</v>
      </c>
      <c r="Q59">
        <f t="shared" ca="1" si="6"/>
        <v>0</v>
      </c>
    </row>
    <row r="60" spans="1:17" x14ac:dyDescent="0.2">
      <c r="A60" s="4" t="s">
        <v>93</v>
      </c>
      <c r="B60" s="4" t="s">
        <v>146</v>
      </c>
      <c r="C60" s="21">
        <v>51025117</v>
      </c>
      <c r="D60" s="14">
        <v>-1840403.32</v>
      </c>
      <c r="E60" s="21">
        <v>10450947.68</v>
      </c>
      <c r="F60" s="14">
        <v>10450947.68</v>
      </c>
      <c r="G60" s="14">
        <v>6458081.9699999997</v>
      </c>
      <c r="H60" s="14">
        <v>38733766</v>
      </c>
      <c r="I60" s="19" t="str">
        <f t="shared" si="7"/>
        <v>B140</v>
      </c>
      <c r="J60">
        <f t="shared" si="8"/>
        <v>140</v>
      </c>
      <c r="K60" s="25">
        <f t="shared" ca="1" si="0"/>
        <v>0</v>
      </c>
      <c r="L60">
        <f t="shared" ca="1" si="1"/>
        <v>0</v>
      </c>
      <c r="M60">
        <f t="shared" ca="1" si="2"/>
        <v>0</v>
      </c>
      <c r="N60">
        <f t="shared" ca="1" si="3"/>
        <v>0</v>
      </c>
      <c r="O60">
        <f t="shared" ca="1" si="4"/>
        <v>0</v>
      </c>
      <c r="P60">
        <f t="shared" ca="1" si="5"/>
        <v>0</v>
      </c>
      <c r="Q60">
        <f t="shared" ca="1" si="6"/>
        <v>0</v>
      </c>
    </row>
    <row r="61" spans="1:17" x14ac:dyDescent="0.2">
      <c r="A61" s="4" t="s">
        <v>93</v>
      </c>
      <c r="B61" s="4" t="s">
        <v>68</v>
      </c>
      <c r="C61" s="21">
        <v>130455321</v>
      </c>
      <c r="D61" s="14">
        <v>-2454349.77</v>
      </c>
      <c r="E61" s="21">
        <v>32102164.23</v>
      </c>
      <c r="F61" s="14">
        <v>32102164.23</v>
      </c>
      <c r="G61" s="14">
        <v>20578139.140000001</v>
      </c>
      <c r="H61" s="14">
        <v>95898807</v>
      </c>
      <c r="I61" s="19" t="str">
        <f t="shared" si="7"/>
        <v>B141</v>
      </c>
      <c r="J61">
        <f t="shared" si="8"/>
        <v>141</v>
      </c>
      <c r="K61" s="25">
        <f t="shared" ca="1" si="0"/>
        <v>0</v>
      </c>
      <c r="L61">
        <f t="shared" ca="1" si="1"/>
        <v>0</v>
      </c>
      <c r="M61">
        <f t="shared" ca="1" si="2"/>
        <v>0</v>
      </c>
      <c r="N61">
        <f t="shared" ca="1" si="3"/>
        <v>0</v>
      </c>
      <c r="O61">
        <f t="shared" ca="1" si="4"/>
        <v>0</v>
      </c>
      <c r="P61">
        <f t="shared" ca="1" si="5"/>
        <v>0</v>
      </c>
      <c r="Q61">
        <f t="shared" ca="1" si="6"/>
        <v>0</v>
      </c>
    </row>
    <row r="62" spans="1:17" x14ac:dyDescent="0.2">
      <c r="A62" s="4" t="s">
        <v>93</v>
      </c>
      <c r="B62" s="4" t="s">
        <v>69</v>
      </c>
      <c r="C62" s="21">
        <v>23418414</v>
      </c>
      <c r="D62" s="14">
        <v>-899644.71</v>
      </c>
      <c r="E62" s="21">
        <v>4558092.29</v>
      </c>
      <c r="F62" s="14">
        <v>4558092.29</v>
      </c>
      <c r="G62" s="14">
        <v>2659031.65</v>
      </c>
      <c r="H62" s="14">
        <v>17960677</v>
      </c>
      <c r="I62" s="19" t="str">
        <f t="shared" si="7"/>
        <v>B142</v>
      </c>
      <c r="J62">
        <f t="shared" si="8"/>
        <v>142</v>
      </c>
      <c r="K62" s="25">
        <f t="shared" ca="1" si="0"/>
        <v>0</v>
      </c>
      <c r="L62">
        <f t="shared" ca="1" si="1"/>
        <v>0</v>
      </c>
      <c r="M62">
        <f t="shared" ca="1" si="2"/>
        <v>0</v>
      </c>
      <c r="N62">
        <f t="shared" ca="1" si="3"/>
        <v>0</v>
      </c>
      <c r="O62">
        <f t="shared" ca="1" si="4"/>
        <v>0</v>
      </c>
      <c r="P62">
        <f t="shared" ca="1" si="5"/>
        <v>0</v>
      </c>
      <c r="Q62">
        <f t="shared" ca="1" si="6"/>
        <v>0</v>
      </c>
    </row>
    <row r="63" spans="1:17" x14ac:dyDescent="0.2">
      <c r="A63" s="4" t="s">
        <v>93</v>
      </c>
      <c r="B63" s="4" t="s">
        <v>70</v>
      </c>
      <c r="C63" s="21">
        <v>4301807</v>
      </c>
      <c r="D63" s="14">
        <v>70830</v>
      </c>
      <c r="E63" s="21">
        <v>1146279</v>
      </c>
      <c r="F63" s="14">
        <v>1146279</v>
      </c>
      <c r="G63" s="14">
        <v>1146279</v>
      </c>
      <c r="H63" s="14">
        <v>3226358</v>
      </c>
      <c r="I63" s="19" t="str">
        <f t="shared" si="7"/>
        <v>B143</v>
      </c>
      <c r="J63">
        <f t="shared" si="8"/>
        <v>143</v>
      </c>
      <c r="K63" s="25">
        <f t="shared" ca="1" si="0"/>
        <v>0</v>
      </c>
      <c r="L63">
        <f t="shared" ca="1" si="1"/>
        <v>0</v>
      </c>
      <c r="M63">
        <f t="shared" ca="1" si="2"/>
        <v>0</v>
      </c>
      <c r="N63">
        <f t="shared" ca="1" si="3"/>
        <v>0</v>
      </c>
      <c r="O63">
        <f t="shared" ca="1" si="4"/>
        <v>0</v>
      </c>
      <c r="P63">
        <f t="shared" ca="1" si="5"/>
        <v>0</v>
      </c>
      <c r="Q63">
        <f t="shared" ca="1" si="6"/>
        <v>0</v>
      </c>
    </row>
    <row r="64" spans="1:17" x14ac:dyDescent="0.2">
      <c r="A64" s="4" t="s">
        <v>93</v>
      </c>
      <c r="B64" s="4" t="s">
        <v>71</v>
      </c>
      <c r="C64" s="21">
        <v>4037807</v>
      </c>
      <c r="D64" s="14">
        <v>-6298</v>
      </c>
      <c r="E64" s="21">
        <v>1003148</v>
      </c>
      <c r="F64" s="14">
        <v>1003148</v>
      </c>
      <c r="G64" s="14">
        <v>1003148</v>
      </c>
      <c r="H64" s="14">
        <v>3028361</v>
      </c>
      <c r="I64" s="19" t="str">
        <f t="shared" si="7"/>
        <v>B144</v>
      </c>
      <c r="J64">
        <f t="shared" si="8"/>
        <v>144</v>
      </c>
      <c r="K64" s="25">
        <f t="shared" ca="1" si="0"/>
        <v>0</v>
      </c>
      <c r="L64">
        <f t="shared" ca="1" si="1"/>
        <v>0</v>
      </c>
      <c r="M64">
        <f t="shared" ca="1" si="2"/>
        <v>0</v>
      </c>
      <c r="N64">
        <f t="shared" ca="1" si="3"/>
        <v>0</v>
      </c>
      <c r="O64">
        <f t="shared" ca="1" si="4"/>
        <v>0</v>
      </c>
      <c r="P64">
        <f t="shared" ca="1" si="5"/>
        <v>0</v>
      </c>
      <c r="Q64">
        <f t="shared" ca="1" si="6"/>
        <v>0</v>
      </c>
    </row>
    <row r="65" spans="1:17" x14ac:dyDescent="0.2">
      <c r="A65" s="4" t="s">
        <v>93</v>
      </c>
      <c r="B65" s="4" t="s">
        <v>72</v>
      </c>
      <c r="C65" s="21">
        <v>101537142</v>
      </c>
      <c r="D65" s="14">
        <v>-3365527.96</v>
      </c>
      <c r="E65" s="21">
        <v>20394262.039999999</v>
      </c>
      <c r="F65" s="14">
        <v>20394262.039999999</v>
      </c>
      <c r="G65" s="14">
        <v>14962494.35</v>
      </c>
      <c r="H65" s="14">
        <v>77777352</v>
      </c>
      <c r="I65" s="19" t="str">
        <f t="shared" si="7"/>
        <v>B145</v>
      </c>
      <c r="J65">
        <f t="shared" si="8"/>
        <v>145</v>
      </c>
      <c r="K65" s="25">
        <f t="shared" ca="1" si="0"/>
        <v>0</v>
      </c>
      <c r="L65">
        <f t="shared" ca="1" si="1"/>
        <v>0</v>
      </c>
      <c r="M65">
        <f t="shared" ca="1" si="2"/>
        <v>0</v>
      </c>
      <c r="N65">
        <f t="shared" ca="1" si="3"/>
        <v>0</v>
      </c>
      <c r="O65">
        <f t="shared" ca="1" si="4"/>
        <v>0</v>
      </c>
      <c r="P65">
        <f t="shared" ca="1" si="5"/>
        <v>0</v>
      </c>
      <c r="Q65">
        <f t="shared" ca="1" si="6"/>
        <v>0</v>
      </c>
    </row>
    <row r="66" spans="1:17" x14ac:dyDescent="0.2">
      <c r="A66" s="4" t="s">
        <v>93</v>
      </c>
      <c r="B66" s="4" t="s">
        <v>73</v>
      </c>
      <c r="C66" s="21">
        <v>35320352</v>
      </c>
      <c r="D66" s="14">
        <v>-2470153.88</v>
      </c>
      <c r="E66" s="21">
        <v>5953068.1200000001</v>
      </c>
      <c r="F66" s="14">
        <v>5953068.1200000001</v>
      </c>
      <c r="G66" s="14">
        <v>3135293.01</v>
      </c>
      <c r="H66" s="14">
        <v>26897130</v>
      </c>
      <c r="I66" s="19" t="str">
        <f t="shared" si="7"/>
        <v>B146</v>
      </c>
      <c r="J66">
        <f t="shared" si="8"/>
        <v>146</v>
      </c>
      <c r="K66" s="25">
        <f t="shared" ca="1" si="0"/>
        <v>0</v>
      </c>
      <c r="L66">
        <f t="shared" ca="1" si="1"/>
        <v>0</v>
      </c>
      <c r="M66">
        <f t="shared" ca="1" si="2"/>
        <v>0</v>
      </c>
      <c r="N66">
        <f t="shared" ca="1" si="3"/>
        <v>0</v>
      </c>
      <c r="O66">
        <f t="shared" ca="1" si="4"/>
        <v>0</v>
      </c>
      <c r="P66">
        <f t="shared" ca="1" si="5"/>
        <v>0</v>
      </c>
      <c r="Q66">
        <f t="shared" ca="1" si="6"/>
        <v>0</v>
      </c>
    </row>
    <row r="67" spans="1:17" x14ac:dyDescent="0.2">
      <c r="A67" s="4" t="s">
        <v>93</v>
      </c>
      <c r="B67" s="4" t="s">
        <v>74</v>
      </c>
      <c r="C67" s="21">
        <v>49957432</v>
      </c>
      <c r="D67" s="14">
        <v>-4787568.13</v>
      </c>
      <c r="E67" s="21">
        <v>6975276.8700000001</v>
      </c>
      <c r="F67" s="14">
        <v>6975276.8700000001</v>
      </c>
      <c r="G67" s="14">
        <v>3303637.65</v>
      </c>
      <c r="H67" s="14">
        <v>38194587</v>
      </c>
      <c r="I67" s="19" t="str">
        <f t="shared" si="7"/>
        <v>B147</v>
      </c>
      <c r="J67">
        <f t="shared" si="8"/>
        <v>147</v>
      </c>
      <c r="K67" s="25">
        <f t="shared" ref="K67:K130" ca="1" si="9">+INDIRECT(I67,TRUE)</f>
        <v>0</v>
      </c>
      <c r="L67">
        <f t="shared" ref="L67:L130" ca="1" si="10">+INDIRECT("C"&amp;J67,TRUE)</f>
        <v>0</v>
      </c>
      <c r="M67">
        <f t="shared" ref="M67:M130" ca="1" si="11">+INDIRECT("D"&amp;J67,TRUE)</f>
        <v>0</v>
      </c>
      <c r="N67">
        <f t="shared" ref="N67:N130" ca="1" si="12">+INDIRECT("e"&amp;J67,TRUE)</f>
        <v>0</v>
      </c>
      <c r="O67">
        <f t="shared" ref="O67:O130" ca="1" si="13">+INDIRECT("f"&amp;J67,TRUE)</f>
        <v>0</v>
      </c>
      <c r="P67">
        <f t="shared" ref="P67:P130" ca="1" si="14">+INDIRECT("g"&amp;J67,TRUE)</f>
        <v>0</v>
      </c>
      <c r="Q67">
        <f t="shared" ref="Q67:Q130" ca="1" si="15">+INDIRECT("h"&amp;J67,TRUE)</f>
        <v>0</v>
      </c>
    </row>
    <row r="68" spans="1:17" x14ac:dyDescent="0.2">
      <c r="A68" s="4" t="s">
        <v>93</v>
      </c>
      <c r="B68" s="4" t="s">
        <v>147</v>
      </c>
      <c r="C68" s="21">
        <v>43732487</v>
      </c>
      <c r="D68" s="14">
        <v>-2943208.88</v>
      </c>
      <c r="E68" s="21">
        <v>5669091.1200000001</v>
      </c>
      <c r="F68" s="14">
        <v>5669091.1200000001</v>
      </c>
      <c r="G68" s="14">
        <v>1276047.6399999999</v>
      </c>
      <c r="H68" s="14">
        <v>35120187</v>
      </c>
      <c r="I68" s="19" t="str">
        <f t="shared" ref="I68:I131" si="16">+"B"&amp;(J67+1)</f>
        <v>B148</v>
      </c>
      <c r="J68">
        <f t="shared" ref="J68:J131" si="17">+J67+1</f>
        <v>148</v>
      </c>
      <c r="K68" s="25">
        <f t="shared" ca="1" si="9"/>
        <v>0</v>
      </c>
      <c r="L68">
        <f t="shared" ca="1" si="10"/>
        <v>0</v>
      </c>
      <c r="M68">
        <f t="shared" ca="1" si="11"/>
        <v>0</v>
      </c>
      <c r="N68">
        <f t="shared" ca="1" si="12"/>
        <v>0</v>
      </c>
      <c r="O68">
        <f t="shared" ca="1" si="13"/>
        <v>0</v>
      </c>
      <c r="P68">
        <f t="shared" ca="1" si="14"/>
        <v>0</v>
      </c>
      <c r="Q68">
        <f t="shared" ca="1" si="15"/>
        <v>0</v>
      </c>
    </row>
    <row r="69" spans="1:17" x14ac:dyDescent="0.2">
      <c r="A69" s="4" t="s">
        <v>93</v>
      </c>
      <c r="B69" s="4" t="s">
        <v>75</v>
      </c>
      <c r="C69" s="21">
        <v>92282963</v>
      </c>
      <c r="D69" s="14">
        <v>-7917657.8200000003</v>
      </c>
      <c r="E69" s="21">
        <v>12473743.18</v>
      </c>
      <c r="F69" s="14">
        <v>12473743.18</v>
      </c>
      <c r="G69" s="14">
        <v>9380248.6400000006</v>
      </c>
      <c r="H69" s="14">
        <v>71891562</v>
      </c>
      <c r="I69" s="19" t="str">
        <f t="shared" si="16"/>
        <v>B149</v>
      </c>
      <c r="J69">
        <f t="shared" si="17"/>
        <v>149</v>
      </c>
      <c r="K69" s="25">
        <f t="shared" ca="1" si="9"/>
        <v>0</v>
      </c>
      <c r="L69">
        <f t="shared" ca="1" si="10"/>
        <v>0</v>
      </c>
      <c r="M69">
        <f t="shared" ca="1" si="11"/>
        <v>0</v>
      </c>
      <c r="N69">
        <f t="shared" ca="1" si="12"/>
        <v>0</v>
      </c>
      <c r="O69">
        <f t="shared" ca="1" si="13"/>
        <v>0</v>
      </c>
      <c r="P69">
        <f t="shared" ca="1" si="14"/>
        <v>0</v>
      </c>
      <c r="Q69">
        <f t="shared" ca="1" si="15"/>
        <v>0</v>
      </c>
    </row>
    <row r="70" spans="1:17" x14ac:dyDescent="0.2">
      <c r="A70" s="4" t="s">
        <v>93</v>
      </c>
      <c r="B70" s="4" t="s">
        <v>76</v>
      </c>
      <c r="C70" s="21">
        <v>32336831</v>
      </c>
      <c r="D70" s="14">
        <v>-2028424.19</v>
      </c>
      <c r="E70" s="21">
        <v>5190193.8099999996</v>
      </c>
      <c r="F70" s="14">
        <v>5190193.8099999996</v>
      </c>
      <c r="G70" s="14">
        <v>2802131.11</v>
      </c>
      <c r="H70" s="14">
        <v>25118213</v>
      </c>
      <c r="I70" s="19" t="str">
        <f t="shared" si="16"/>
        <v>B150</v>
      </c>
      <c r="J70">
        <f t="shared" si="17"/>
        <v>150</v>
      </c>
      <c r="K70" s="25">
        <f t="shared" ca="1" si="9"/>
        <v>0</v>
      </c>
      <c r="L70">
        <f t="shared" ca="1" si="10"/>
        <v>0</v>
      </c>
      <c r="M70">
        <f t="shared" ca="1" si="11"/>
        <v>0</v>
      </c>
      <c r="N70">
        <f t="shared" ca="1" si="12"/>
        <v>0</v>
      </c>
      <c r="O70">
        <f t="shared" ca="1" si="13"/>
        <v>0</v>
      </c>
      <c r="P70">
        <f t="shared" ca="1" si="14"/>
        <v>0</v>
      </c>
      <c r="Q70">
        <f t="shared" ca="1" si="15"/>
        <v>0</v>
      </c>
    </row>
    <row r="71" spans="1:17" x14ac:dyDescent="0.2">
      <c r="A71" s="4" t="s">
        <v>93</v>
      </c>
      <c r="B71" s="4" t="s">
        <v>77</v>
      </c>
      <c r="C71" s="21">
        <v>64586826</v>
      </c>
      <c r="D71" s="14">
        <v>-5338838.57</v>
      </c>
      <c r="E71" s="21">
        <v>6593989.4299999997</v>
      </c>
      <c r="F71" s="14">
        <v>6593989.4299999997</v>
      </c>
      <c r="G71" s="14">
        <v>3366372.45</v>
      </c>
      <c r="H71" s="14">
        <v>52653998</v>
      </c>
      <c r="I71" s="19" t="str">
        <f t="shared" si="16"/>
        <v>B151</v>
      </c>
      <c r="J71">
        <f t="shared" si="17"/>
        <v>151</v>
      </c>
      <c r="K71" s="25">
        <f t="shared" ca="1" si="9"/>
        <v>0</v>
      </c>
      <c r="L71">
        <f t="shared" ca="1" si="10"/>
        <v>0</v>
      </c>
      <c r="M71">
        <f t="shared" ca="1" si="11"/>
        <v>0</v>
      </c>
      <c r="N71">
        <f t="shared" ca="1" si="12"/>
        <v>0</v>
      </c>
      <c r="O71">
        <f t="shared" ca="1" si="13"/>
        <v>0</v>
      </c>
      <c r="P71">
        <f t="shared" ca="1" si="14"/>
        <v>0</v>
      </c>
      <c r="Q71">
        <f t="shared" ca="1" si="15"/>
        <v>0</v>
      </c>
    </row>
    <row r="72" spans="1:17" x14ac:dyDescent="0.2">
      <c r="A72" s="4" t="s">
        <v>93</v>
      </c>
      <c r="B72" s="4" t="s">
        <v>148</v>
      </c>
      <c r="C72" s="21">
        <v>9091760</v>
      </c>
      <c r="D72" s="14">
        <v>-808582.08</v>
      </c>
      <c r="E72" s="21">
        <v>1464352.92</v>
      </c>
      <c r="F72" s="14">
        <v>1464352.92</v>
      </c>
      <c r="G72" s="14">
        <v>689829.76</v>
      </c>
      <c r="H72" s="14">
        <v>6818825</v>
      </c>
      <c r="I72" s="19" t="str">
        <f t="shared" si="16"/>
        <v>B152</v>
      </c>
      <c r="J72">
        <f t="shared" si="17"/>
        <v>152</v>
      </c>
      <c r="K72" s="25">
        <f t="shared" ca="1" si="9"/>
        <v>0</v>
      </c>
      <c r="L72">
        <f t="shared" ca="1" si="10"/>
        <v>0</v>
      </c>
      <c r="M72">
        <f t="shared" ca="1" si="11"/>
        <v>0</v>
      </c>
      <c r="N72">
        <f t="shared" ca="1" si="12"/>
        <v>0</v>
      </c>
      <c r="O72">
        <f t="shared" ca="1" si="13"/>
        <v>0</v>
      </c>
      <c r="P72">
        <f t="shared" ca="1" si="14"/>
        <v>0</v>
      </c>
      <c r="Q72">
        <f t="shared" ca="1" si="15"/>
        <v>0</v>
      </c>
    </row>
    <row r="73" spans="1:17" x14ac:dyDescent="0.2">
      <c r="A73" s="4" t="s">
        <v>93</v>
      </c>
      <c r="B73" s="4" t="s">
        <v>149</v>
      </c>
      <c r="C73" s="21">
        <v>7654514</v>
      </c>
      <c r="D73" s="14">
        <v>-429763.04</v>
      </c>
      <c r="E73" s="21">
        <v>882402.96</v>
      </c>
      <c r="F73" s="14">
        <v>882402.96</v>
      </c>
      <c r="G73" s="14">
        <v>438678.16</v>
      </c>
      <c r="H73" s="14">
        <v>6342348</v>
      </c>
      <c r="I73" s="19" t="str">
        <f t="shared" si="16"/>
        <v>B153</v>
      </c>
      <c r="J73">
        <f t="shared" si="17"/>
        <v>153</v>
      </c>
      <c r="K73" s="25">
        <f t="shared" ca="1" si="9"/>
        <v>0</v>
      </c>
      <c r="L73">
        <f t="shared" ca="1" si="10"/>
        <v>0</v>
      </c>
      <c r="M73">
        <f t="shared" ca="1" si="11"/>
        <v>0</v>
      </c>
      <c r="N73">
        <f t="shared" ca="1" si="12"/>
        <v>0</v>
      </c>
      <c r="O73">
        <f t="shared" ca="1" si="13"/>
        <v>0</v>
      </c>
      <c r="P73">
        <f t="shared" ca="1" si="14"/>
        <v>0</v>
      </c>
      <c r="Q73">
        <f t="shared" ca="1" si="15"/>
        <v>0</v>
      </c>
    </row>
    <row r="74" spans="1:17" x14ac:dyDescent="0.2">
      <c r="A74" s="4" t="s">
        <v>93</v>
      </c>
      <c r="B74" s="4" t="s">
        <v>78</v>
      </c>
      <c r="C74" s="21">
        <v>9711059</v>
      </c>
      <c r="D74" s="14">
        <v>-459848.08</v>
      </c>
      <c r="E74" s="21">
        <v>1770557.92</v>
      </c>
      <c r="F74" s="14">
        <v>1770557.92</v>
      </c>
      <c r="G74" s="14">
        <v>963590.35</v>
      </c>
      <c r="H74" s="14">
        <v>7480653</v>
      </c>
      <c r="I74" s="19" t="str">
        <f t="shared" si="16"/>
        <v>B154</v>
      </c>
      <c r="J74">
        <f t="shared" si="17"/>
        <v>154</v>
      </c>
      <c r="K74" s="25">
        <f t="shared" ca="1" si="9"/>
        <v>0</v>
      </c>
      <c r="L74">
        <f t="shared" ca="1" si="10"/>
        <v>0</v>
      </c>
      <c r="M74">
        <f t="shared" ca="1" si="11"/>
        <v>0</v>
      </c>
      <c r="N74">
        <f t="shared" ca="1" si="12"/>
        <v>0</v>
      </c>
      <c r="O74">
        <f t="shared" ca="1" si="13"/>
        <v>0</v>
      </c>
      <c r="P74">
        <f t="shared" ca="1" si="14"/>
        <v>0</v>
      </c>
      <c r="Q74">
        <f t="shared" ca="1" si="15"/>
        <v>0</v>
      </c>
    </row>
    <row r="75" spans="1:17" x14ac:dyDescent="0.2">
      <c r="A75" s="4" t="s">
        <v>93</v>
      </c>
      <c r="B75" s="4" t="s">
        <v>150</v>
      </c>
      <c r="C75" s="21">
        <v>1374886394</v>
      </c>
      <c r="D75" s="14">
        <v>-219099300.97</v>
      </c>
      <c r="E75" s="21">
        <v>247548880.03</v>
      </c>
      <c r="F75" s="14">
        <v>247548880.03</v>
      </c>
      <c r="G75" s="14">
        <v>186165079.91</v>
      </c>
      <c r="H75" s="14">
        <v>908238213</v>
      </c>
      <c r="I75" s="19" t="str">
        <f t="shared" si="16"/>
        <v>B155</v>
      </c>
      <c r="J75">
        <f t="shared" si="17"/>
        <v>155</v>
      </c>
      <c r="K75" s="25">
        <f t="shared" ca="1" si="9"/>
        <v>0</v>
      </c>
      <c r="L75">
        <f t="shared" ca="1" si="10"/>
        <v>0</v>
      </c>
      <c r="M75">
        <f t="shared" ca="1" si="11"/>
        <v>0</v>
      </c>
      <c r="N75">
        <f t="shared" ca="1" si="12"/>
        <v>0</v>
      </c>
      <c r="O75">
        <f t="shared" ca="1" si="13"/>
        <v>0</v>
      </c>
      <c r="P75">
        <f t="shared" ca="1" si="14"/>
        <v>0</v>
      </c>
      <c r="Q75">
        <f t="shared" ca="1" si="15"/>
        <v>0</v>
      </c>
    </row>
    <row r="76" spans="1:17" x14ac:dyDescent="0.2">
      <c r="A76" s="4" t="s">
        <v>93</v>
      </c>
      <c r="B76" s="4" t="s">
        <v>151</v>
      </c>
      <c r="C76" s="21">
        <v>4015888</v>
      </c>
      <c r="D76" s="13">
        <v>0</v>
      </c>
      <c r="E76" s="21">
        <v>1003971</v>
      </c>
      <c r="F76" s="14">
        <v>1003971</v>
      </c>
      <c r="G76" s="14">
        <v>1003971</v>
      </c>
      <c r="H76" s="14">
        <v>3011917</v>
      </c>
      <c r="I76" s="19" t="str">
        <f t="shared" si="16"/>
        <v>B156</v>
      </c>
      <c r="J76">
        <f t="shared" si="17"/>
        <v>156</v>
      </c>
      <c r="K76" s="25">
        <f t="shared" ca="1" si="9"/>
        <v>0</v>
      </c>
      <c r="L76">
        <f t="shared" ca="1" si="10"/>
        <v>0</v>
      </c>
      <c r="M76">
        <f t="shared" ca="1" si="11"/>
        <v>0</v>
      </c>
      <c r="N76">
        <f t="shared" ca="1" si="12"/>
        <v>0</v>
      </c>
      <c r="O76">
        <f t="shared" ca="1" si="13"/>
        <v>0</v>
      </c>
      <c r="P76">
        <f t="shared" ca="1" si="14"/>
        <v>0</v>
      </c>
      <c r="Q76">
        <f t="shared" ca="1" si="15"/>
        <v>0</v>
      </c>
    </row>
    <row r="77" spans="1:17" x14ac:dyDescent="0.2">
      <c r="A77" s="4" t="s">
        <v>93</v>
      </c>
      <c r="B77" s="4" t="s">
        <v>152</v>
      </c>
      <c r="C77" s="21">
        <v>20828103</v>
      </c>
      <c r="D77" s="14">
        <v>-256117</v>
      </c>
      <c r="E77" s="21">
        <v>4950905</v>
      </c>
      <c r="F77" s="14">
        <v>4950905</v>
      </c>
      <c r="G77" s="14">
        <v>4950905</v>
      </c>
      <c r="H77" s="14">
        <v>15621081</v>
      </c>
      <c r="I77" s="19" t="str">
        <f t="shared" si="16"/>
        <v>B157</v>
      </c>
      <c r="J77">
        <f t="shared" si="17"/>
        <v>157</v>
      </c>
      <c r="K77" s="25">
        <f t="shared" ca="1" si="9"/>
        <v>0</v>
      </c>
      <c r="L77">
        <f t="shared" ca="1" si="10"/>
        <v>0</v>
      </c>
      <c r="M77">
        <f t="shared" ca="1" si="11"/>
        <v>0</v>
      </c>
      <c r="N77">
        <f t="shared" ca="1" si="12"/>
        <v>0</v>
      </c>
      <c r="O77">
        <f t="shared" ca="1" si="13"/>
        <v>0</v>
      </c>
      <c r="P77">
        <f t="shared" ca="1" si="14"/>
        <v>0</v>
      </c>
      <c r="Q77">
        <f t="shared" ca="1" si="15"/>
        <v>0</v>
      </c>
    </row>
    <row r="78" spans="1:17" x14ac:dyDescent="0.2">
      <c r="A78" s="4" t="s">
        <v>93</v>
      </c>
      <c r="B78" s="4" t="s">
        <v>153</v>
      </c>
      <c r="C78" s="21">
        <v>3844077</v>
      </c>
      <c r="D78" s="14">
        <v>-628002.44999999995</v>
      </c>
      <c r="E78" s="21">
        <v>302545.55</v>
      </c>
      <c r="F78" s="14">
        <v>302545.55</v>
      </c>
      <c r="G78" s="14">
        <v>212766.15</v>
      </c>
      <c r="H78" s="14">
        <v>2913529</v>
      </c>
      <c r="I78" s="19" t="str">
        <f t="shared" si="16"/>
        <v>B158</v>
      </c>
      <c r="J78">
        <f t="shared" si="17"/>
        <v>158</v>
      </c>
      <c r="K78" s="25">
        <f t="shared" ca="1" si="9"/>
        <v>0</v>
      </c>
      <c r="L78">
        <f t="shared" ca="1" si="10"/>
        <v>0</v>
      </c>
      <c r="M78">
        <f t="shared" ca="1" si="11"/>
        <v>0</v>
      </c>
      <c r="N78">
        <f t="shared" ca="1" si="12"/>
        <v>0</v>
      </c>
      <c r="O78">
        <f t="shared" ca="1" si="13"/>
        <v>0</v>
      </c>
      <c r="P78">
        <f t="shared" ca="1" si="14"/>
        <v>0</v>
      </c>
      <c r="Q78">
        <f t="shared" ca="1" si="15"/>
        <v>0</v>
      </c>
    </row>
    <row r="79" spans="1:17" x14ac:dyDescent="0.2">
      <c r="A79" s="4" t="s">
        <v>93</v>
      </c>
      <c r="B79" s="4" t="s">
        <v>154</v>
      </c>
      <c r="C79" s="22">
        <v>0</v>
      </c>
      <c r="D79" s="14">
        <v>11667804.470000001</v>
      </c>
      <c r="E79" s="21">
        <v>11667804.470000001</v>
      </c>
      <c r="F79" s="14">
        <v>11667804.470000001</v>
      </c>
      <c r="G79" s="14">
        <v>7754626.1699999999</v>
      </c>
      <c r="H79" s="13">
        <v>0</v>
      </c>
      <c r="I79" s="19" t="str">
        <f t="shared" si="16"/>
        <v>B159</v>
      </c>
      <c r="J79">
        <f t="shared" si="17"/>
        <v>159</v>
      </c>
      <c r="K79" s="25">
        <f t="shared" ca="1" si="9"/>
        <v>0</v>
      </c>
      <c r="L79">
        <f t="shared" ca="1" si="10"/>
        <v>0</v>
      </c>
      <c r="M79">
        <f t="shared" ca="1" si="11"/>
        <v>0</v>
      </c>
      <c r="N79">
        <f t="shared" ca="1" si="12"/>
        <v>0</v>
      </c>
      <c r="O79">
        <f t="shared" ca="1" si="13"/>
        <v>0</v>
      </c>
      <c r="P79">
        <f t="shared" ca="1" si="14"/>
        <v>0</v>
      </c>
      <c r="Q79">
        <f t="shared" ca="1" si="15"/>
        <v>0</v>
      </c>
    </row>
    <row r="80" spans="1:17" x14ac:dyDescent="0.2">
      <c r="A80" s="4" t="s">
        <v>93</v>
      </c>
      <c r="B80" s="4" t="s">
        <v>155</v>
      </c>
      <c r="C80" s="21">
        <v>162585432</v>
      </c>
      <c r="D80" s="13">
        <v>0</v>
      </c>
      <c r="E80" s="21">
        <v>40646358</v>
      </c>
      <c r="F80" s="14">
        <v>40646358</v>
      </c>
      <c r="G80" s="14">
        <v>40646358</v>
      </c>
      <c r="H80" s="14">
        <v>121939074</v>
      </c>
      <c r="I80" s="19" t="str">
        <f t="shared" si="16"/>
        <v>B160</v>
      </c>
      <c r="J80">
        <f t="shared" si="17"/>
        <v>160</v>
      </c>
      <c r="K80" s="25">
        <f t="shared" ca="1" si="9"/>
        <v>0</v>
      </c>
      <c r="L80">
        <f t="shared" ca="1" si="10"/>
        <v>0</v>
      </c>
      <c r="M80">
        <f t="shared" ca="1" si="11"/>
        <v>0</v>
      </c>
      <c r="N80">
        <f t="shared" ca="1" si="12"/>
        <v>0</v>
      </c>
      <c r="O80">
        <f t="shared" ca="1" si="13"/>
        <v>0</v>
      </c>
      <c r="P80">
        <f t="shared" ca="1" si="14"/>
        <v>0</v>
      </c>
      <c r="Q80">
        <f t="shared" ca="1" si="15"/>
        <v>0</v>
      </c>
    </row>
    <row r="81" spans="1:17" x14ac:dyDescent="0.2">
      <c r="A81" s="4" t="s">
        <v>93</v>
      </c>
      <c r="B81" s="4" t="s">
        <v>156</v>
      </c>
      <c r="C81" s="21">
        <v>1519249998</v>
      </c>
      <c r="D81" s="13">
        <v>0</v>
      </c>
      <c r="E81" s="21">
        <v>379812498</v>
      </c>
      <c r="F81" s="14">
        <v>379812498</v>
      </c>
      <c r="G81" s="14">
        <v>379812498</v>
      </c>
      <c r="H81" s="14">
        <v>1139437500</v>
      </c>
      <c r="I81" s="19" t="str">
        <f t="shared" si="16"/>
        <v>B161</v>
      </c>
      <c r="J81">
        <f t="shared" si="17"/>
        <v>161</v>
      </c>
      <c r="K81" s="25">
        <f t="shared" ca="1" si="9"/>
        <v>0</v>
      </c>
      <c r="L81">
        <f t="shared" ca="1" si="10"/>
        <v>0</v>
      </c>
      <c r="M81">
        <f t="shared" ca="1" si="11"/>
        <v>0</v>
      </c>
      <c r="N81">
        <f t="shared" ca="1" si="12"/>
        <v>0</v>
      </c>
      <c r="O81">
        <f t="shared" ca="1" si="13"/>
        <v>0</v>
      </c>
      <c r="P81">
        <f t="shared" ca="1" si="14"/>
        <v>0</v>
      </c>
      <c r="Q81">
        <f t="shared" ca="1" si="15"/>
        <v>0</v>
      </c>
    </row>
    <row r="82" spans="1:17" x14ac:dyDescent="0.2">
      <c r="A82" s="4" t="s">
        <v>92</v>
      </c>
      <c r="B82" s="4" t="s">
        <v>25</v>
      </c>
      <c r="C82" s="21">
        <v>187888006</v>
      </c>
      <c r="D82" s="14">
        <v>82389.38</v>
      </c>
      <c r="E82" s="21">
        <v>47054388.380000003</v>
      </c>
      <c r="F82" s="14">
        <v>47054388.380000003</v>
      </c>
      <c r="G82" s="14">
        <v>44255384.460000001</v>
      </c>
      <c r="H82" s="14">
        <v>140916007</v>
      </c>
      <c r="I82" s="19" t="str">
        <f t="shared" si="16"/>
        <v>B162</v>
      </c>
      <c r="J82">
        <f t="shared" si="17"/>
        <v>162</v>
      </c>
      <c r="K82" s="25">
        <f t="shared" ca="1" si="9"/>
        <v>0</v>
      </c>
      <c r="L82">
        <f t="shared" ca="1" si="10"/>
        <v>0</v>
      </c>
      <c r="M82">
        <f t="shared" ca="1" si="11"/>
        <v>0</v>
      </c>
      <c r="N82">
        <f t="shared" ca="1" si="12"/>
        <v>0</v>
      </c>
      <c r="O82">
        <f t="shared" ca="1" si="13"/>
        <v>0</v>
      </c>
      <c r="P82">
        <f t="shared" ca="1" si="14"/>
        <v>0</v>
      </c>
      <c r="Q82">
        <f t="shared" ca="1" si="15"/>
        <v>0</v>
      </c>
    </row>
    <row r="83" spans="1:17" x14ac:dyDescent="0.2">
      <c r="A83" s="4" t="s">
        <v>92</v>
      </c>
      <c r="B83" s="4" t="s">
        <v>28</v>
      </c>
      <c r="C83" s="22">
        <v>0</v>
      </c>
      <c r="D83" s="14">
        <v>2499999.77</v>
      </c>
      <c r="E83" s="21">
        <v>2499999.77</v>
      </c>
      <c r="F83" s="14">
        <v>2499999.77</v>
      </c>
      <c r="G83" s="14">
        <v>2499999.77</v>
      </c>
      <c r="H83" s="13">
        <v>0</v>
      </c>
      <c r="I83" s="19" t="str">
        <f t="shared" si="16"/>
        <v>B163</v>
      </c>
      <c r="J83">
        <f t="shared" si="17"/>
        <v>163</v>
      </c>
      <c r="K83" s="25">
        <f t="shared" ca="1" si="9"/>
        <v>0</v>
      </c>
      <c r="L83">
        <f t="shared" ca="1" si="10"/>
        <v>0</v>
      </c>
      <c r="M83">
        <f t="shared" ca="1" si="11"/>
        <v>0</v>
      </c>
      <c r="N83">
        <f t="shared" ca="1" si="12"/>
        <v>0</v>
      </c>
      <c r="O83">
        <f t="shared" ca="1" si="13"/>
        <v>0</v>
      </c>
      <c r="P83">
        <f t="shared" ca="1" si="14"/>
        <v>0</v>
      </c>
      <c r="Q83">
        <f t="shared" ca="1" si="15"/>
        <v>0</v>
      </c>
    </row>
    <row r="84" spans="1:17" x14ac:dyDescent="0.2">
      <c r="A84" s="4" t="s">
        <v>92</v>
      </c>
      <c r="B84" s="4" t="s">
        <v>29</v>
      </c>
      <c r="C84" s="21">
        <v>19198055175</v>
      </c>
      <c r="D84" s="14">
        <v>640822361.08000004</v>
      </c>
      <c r="E84" s="21">
        <v>5285913665.0799999</v>
      </c>
      <c r="F84" s="14">
        <v>5285941764.0699997</v>
      </c>
      <c r="G84" s="14">
        <v>5049822813.8299999</v>
      </c>
      <c r="H84" s="14">
        <v>14552935772.01</v>
      </c>
      <c r="I84" s="19" t="str">
        <f t="shared" si="16"/>
        <v>B164</v>
      </c>
      <c r="J84">
        <f t="shared" si="17"/>
        <v>164</v>
      </c>
      <c r="K84" s="25">
        <f t="shared" ca="1" si="9"/>
        <v>0</v>
      </c>
      <c r="L84">
        <f t="shared" ca="1" si="10"/>
        <v>0</v>
      </c>
      <c r="M84">
        <f t="shared" ca="1" si="11"/>
        <v>0</v>
      </c>
      <c r="N84">
        <f t="shared" ca="1" si="12"/>
        <v>0</v>
      </c>
      <c r="O84">
        <f t="shared" ca="1" si="13"/>
        <v>0</v>
      </c>
      <c r="P84">
        <f t="shared" ca="1" si="14"/>
        <v>0</v>
      </c>
      <c r="Q84">
        <f t="shared" ca="1" si="15"/>
        <v>0</v>
      </c>
    </row>
    <row r="85" spans="1:17" x14ac:dyDescent="0.2">
      <c r="A85" s="4" t="s">
        <v>92</v>
      </c>
      <c r="B85" s="4" t="s">
        <v>139</v>
      </c>
      <c r="C85" s="21">
        <v>6905496729</v>
      </c>
      <c r="D85" s="14">
        <v>148878640.12</v>
      </c>
      <c r="E85" s="21">
        <v>1755778133.1199999</v>
      </c>
      <c r="F85" s="14">
        <v>1755778133.1199999</v>
      </c>
      <c r="G85" s="14">
        <v>1755778133.1199999</v>
      </c>
      <c r="H85" s="14">
        <v>5298597236</v>
      </c>
      <c r="I85" s="19" t="str">
        <f t="shared" si="16"/>
        <v>B165</v>
      </c>
      <c r="J85">
        <f t="shared" si="17"/>
        <v>165</v>
      </c>
      <c r="K85" s="25">
        <f t="shared" ca="1" si="9"/>
        <v>0</v>
      </c>
      <c r="L85">
        <f t="shared" ca="1" si="10"/>
        <v>0</v>
      </c>
      <c r="M85">
        <f t="shared" ca="1" si="11"/>
        <v>0</v>
      </c>
      <c r="N85">
        <f t="shared" ca="1" si="12"/>
        <v>0</v>
      </c>
      <c r="O85">
        <f t="shared" ca="1" si="13"/>
        <v>0</v>
      </c>
      <c r="P85">
        <f t="shared" ca="1" si="14"/>
        <v>0</v>
      </c>
      <c r="Q85">
        <f t="shared" ca="1" si="15"/>
        <v>0</v>
      </c>
    </row>
    <row r="86" spans="1:17" x14ac:dyDescent="0.2">
      <c r="A86" s="4" t="s">
        <v>92</v>
      </c>
      <c r="B86" s="4" t="s">
        <v>34</v>
      </c>
      <c r="C86" s="21">
        <v>5933509701</v>
      </c>
      <c r="D86" s="14">
        <v>-1183564</v>
      </c>
      <c r="E86" s="21">
        <v>1080265206</v>
      </c>
      <c r="F86" s="14">
        <v>1080265206</v>
      </c>
      <c r="G86" s="14">
        <v>1080265206</v>
      </c>
      <c r="H86" s="14">
        <v>4852060931</v>
      </c>
      <c r="I86" s="19" t="str">
        <f t="shared" si="16"/>
        <v>B166</v>
      </c>
      <c r="J86">
        <f t="shared" si="17"/>
        <v>166</v>
      </c>
      <c r="K86" s="25">
        <f t="shared" ca="1" si="9"/>
        <v>0</v>
      </c>
      <c r="L86">
        <f t="shared" ca="1" si="10"/>
        <v>0</v>
      </c>
      <c r="M86">
        <f t="shared" ca="1" si="11"/>
        <v>0</v>
      </c>
      <c r="N86">
        <f t="shared" ca="1" si="12"/>
        <v>0</v>
      </c>
      <c r="O86">
        <f t="shared" ca="1" si="13"/>
        <v>0</v>
      </c>
      <c r="P86">
        <f t="shared" ca="1" si="14"/>
        <v>0</v>
      </c>
      <c r="Q86">
        <f t="shared" ca="1" si="15"/>
        <v>0</v>
      </c>
    </row>
    <row r="87" spans="1:17" x14ac:dyDescent="0.2">
      <c r="A87" s="4" t="s">
        <v>92</v>
      </c>
      <c r="B87" s="4" t="s">
        <v>36</v>
      </c>
      <c r="C87" s="21">
        <v>1942147497</v>
      </c>
      <c r="D87" s="14">
        <v>-77699893.890000001</v>
      </c>
      <c r="E87" s="21">
        <v>392562875.11000001</v>
      </c>
      <c r="F87" s="14">
        <v>392562875.11000001</v>
      </c>
      <c r="G87" s="14">
        <v>392562875.11000001</v>
      </c>
      <c r="H87" s="14">
        <v>1471884728</v>
      </c>
      <c r="I87" s="19" t="str">
        <f t="shared" si="16"/>
        <v>B167</v>
      </c>
      <c r="J87">
        <f t="shared" si="17"/>
        <v>167</v>
      </c>
      <c r="K87" s="25">
        <f t="shared" ca="1" si="9"/>
        <v>0</v>
      </c>
      <c r="L87">
        <f t="shared" ca="1" si="10"/>
        <v>0</v>
      </c>
      <c r="M87">
        <f t="shared" ca="1" si="11"/>
        <v>0</v>
      </c>
      <c r="N87">
        <f t="shared" ca="1" si="12"/>
        <v>0</v>
      </c>
      <c r="O87">
        <f t="shared" ca="1" si="13"/>
        <v>0</v>
      </c>
      <c r="P87">
        <f t="shared" ca="1" si="14"/>
        <v>0</v>
      </c>
      <c r="Q87">
        <f t="shared" ca="1" si="15"/>
        <v>0</v>
      </c>
    </row>
    <row r="88" spans="1:17" x14ac:dyDescent="0.2">
      <c r="A88" s="4" t="s">
        <v>92</v>
      </c>
      <c r="B88" s="4" t="s">
        <v>39</v>
      </c>
      <c r="C88" s="21">
        <v>209871974</v>
      </c>
      <c r="D88" s="13">
        <v>0</v>
      </c>
      <c r="E88" s="22">
        <v>0</v>
      </c>
      <c r="F88" s="13">
        <v>0</v>
      </c>
      <c r="G88" s="13">
        <v>0</v>
      </c>
      <c r="H88" s="14">
        <v>209871974</v>
      </c>
      <c r="I88" s="19" t="str">
        <f t="shared" si="16"/>
        <v>B168</v>
      </c>
      <c r="J88">
        <f t="shared" si="17"/>
        <v>168</v>
      </c>
      <c r="K88" s="25">
        <f t="shared" ca="1" si="9"/>
        <v>0</v>
      </c>
      <c r="L88">
        <f t="shared" ca="1" si="10"/>
        <v>0</v>
      </c>
      <c r="M88">
        <f t="shared" ca="1" si="11"/>
        <v>0</v>
      </c>
      <c r="N88">
        <f t="shared" ca="1" si="12"/>
        <v>0</v>
      </c>
      <c r="O88">
        <f t="shared" ca="1" si="13"/>
        <v>0</v>
      </c>
      <c r="P88">
        <f t="shared" ca="1" si="14"/>
        <v>0</v>
      </c>
      <c r="Q88">
        <f t="shared" ca="1" si="15"/>
        <v>0</v>
      </c>
    </row>
    <row r="89" spans="1:17" x14ac:dyDescent="0.2">
      <c r="A89" s="4" t="s">
        <v>92</v>
      </c>
      <c r="B89" s="4" t="s">
        <v>45</v>
      </c>
      <c r="C89" s="21">
        <v>2046303968</v>
      </c>
      <c r="D89" s="14">
        <v>86810010</v>
      </c>
      <c r="E89" s="21">
        <v>598386000</v>
      </c>
      <c r="F89" s="14">
        <v>598386000</v>
      </c>
      <c r="G89" s="14">
        <v>598386000</v>
      </c>
      <c r="H89" s="14">
        <v>1534727978</v>
      </c>
      <c r="I89" s="19" t="str">
        <f t="shared" si="16"/>
        <v>B169</v>
      </c>
      <c r="J89">
        <f t="shared" si="17"/>
        <v>169</v>
      </c>
      <c r="K89" s="25">
        <f t="shared" ca="1" si="9"/>
        <v>0</v>
      </c>
      <c r="L89">
        <f t="shared" ca="1" si="10"/>
        <v>0</v>
      </c>
      <c r="M89">
        <f t="shared" ca="1" si="11"/>
        <v>0</v>
      </c>
      <c r="N89">
        <f t="shared" ca="1" si="12"/>
        <v>0</v>
      </c>
      <c r="O89">
        <f t="shared" ca="1" si="13"/>
        <v>0</v>
      </c>
      <c r="P89">
        <f t="shared" ca="1" si="14"/>
        <v>0</v>
      </c>
      <c r="Q89">
        <f t="shared" ca="1" si="15"/>
        <v>0</v>
      </c>
    </row>
    <row r="90" spans="1:17" x14ac:dyDescent="0.2">
      <c r="A90" s="4" t="s">
        <v>92</v>
      </c>
      <c r="B90" s="4" t="s">
        <v>46</v>
      </c>
      <c r="C90" s="21">
        <v>607747413</v>
      </c>
      <c r="D90" s="14">
        <v>-708213</v>
      </c>
      <c r="E90" s="21">
        <v>151228617</v>
      </c>
      <c r="F90" s="14">
        <v>151228617</v>
      </c>
      <c r="G90" s="14">
        <v>151228617</v>
      </c>
      <c r="H90" s="14">
        <v>455810583</v>
      </c>
      <c r="I90" s="19" t="str">
        <f t="shared" si="16"/>
        <v>B170</v>
      </c>
      <c r="J90">
        <f t="shared" si="17"/>
        <v>170</v>
      </c>
      <c r="K90" s="25">
        <f t="shared" ca="1" si="9"/>
        <v>0</v>
      </c>
      <c r="L90">
        <f t="shared" ca="1" si="10"/>
        <v>0</v>
      </c>
      <c r="M90">
        <f t="shared" ca="1" si="11"/>
        <v>0</v>
      </c>
      <c r="N90">
        <f t="shared" ca="1" si="12"/>
        <v>0</v>
      </c>
      <c r="O90">
        <f t="shared" ca="1" si="13"/>
        <v>0</v>
      </c>
      <c r="P90">
        <f t="shared" ca="1" si="14"/>
        <v>0</v>
      </c>
      <c r="Q90">
        <f t="shared" ca="1" si="15"/>
        <v>0</v>
      </c>
    </row>
    <row r="91" spans="1:17" x14ac:dyDescent="0.2">
      <c r="A91" s="4" t="s">
        <v>92</v>
      </c>
      <c r="B91" s="4" t="s">
        <v>56</v>
      </c>
      <c r="C91" s="21">
        <v>656479407</v>
      </c>
      <c r="D91" s="14">
        <v>655835</v>
      </c>
      <c r="E91" s="21">
        <v>131951714</v>
      </c>
      <c r="F91" s="14">
        <v>131951714</v>
      </c>
      <c r="G91" s="14">
        <v>131951714</v>
      </c>
      <c r="H91" s="14">
        <v>525183528</v>
      </c>
      <c r="I91" s="19" t="str">
        <f t="shared" si="16"/>
        <v>B171</v>
      </c>
      <c r="J91">
        <f t="shared" si="17"/>
        <v>171</v>
      </c>
      <c r="K91" s="25">
        <f t="shared" ca="1" si="9"/>
        <v>0</v>
      </c>
      <c r="L91">
        <f t="shared" ca="1" si="10"/>
        <v>0</v>
      </c>
      <c r="M91">
        <f t="shared" ca="1" si="11"/>
        <v>0</v>
      </c>
      <c r="N91">
        <f t="shared" ca="1" si="12"/>
        <v>0</v>
      </c>
      <c r="O91">
        <f t="shared" ca="1" si="13"/>
        <v>0</v>
      </c>
      <c r="P91">
        <f t="shared" ca="1" si="14"/>
        <v>0</v>
      </c>
      <c r="Q91">
        <f t="shared" ca="1" si="15"/>
        <v>0</v>
      </c>
    </row>
    <row r="92" spans="1:17" x14ac:dyDescent="0.2">
      <c r="A92" s="4" t="s">
        <v>92</v>
      </c>
      <c r="B92" s="4" t="s">
        <v>57</v>
      </c>
      <c r="C92" s="21">
        <v>205144476</v>
      </c>
      <c r="D92" s="14">
        <v>-14158</v>
      </c>
      <c r="E92" s="21">
        <v>52294863</v>
      </c>
      <c r="F92" s="14">
        <v>52294863</v>
      </c>
      <c r="G92" s="14">
        <v>52294863</v>
      </c>
      <c r="H92" s="14">
        <v>152835455</v>
      </c>
      <c r="I92" s="19" t="str">
        <f t="shared" si="16"/>
        <v>B172</v>
      </c>
      <c r="J92">
        <f t="shared" si="17"/>
        <v>172</v>
      </c>
      <c r="K92" s="25">
        <f t="shared" ca="1" si="9"/>
        <v>0</v>
      </c>
      <c r="L92">
        <f t="shared" ca="1" si="10"/>
        <v>0</v>
      </c>
      <c r="M92">
        <f t="shared" ca="1" si="11"/>
        <v>0</v>
      </c>
      <c r="N92">
        <f t="shared" ca="1" si="12"/>
        <v>0</v>
      </c>
      <c r="O92">
        <f t="shared" ca="1" si="13"/>
        <v>0</v>
      </c>
      <c r="P92">
        <f t="shared" ca="1" si="14"/>
        <v>0</v>
      </c>
      <c r="Q92">
        <f t="shared" ca="1" si="15"/>
        <v>0</v>
      </c>
    </row>
    <row r="93" spans="1:17" x14ac:dyDescent="0.2">
      <c r="A93" s="4" t="s">
        <v>92</v>
      </c>
      <c r="B93" s="4" t="s">
        <v>58</v>
      </c>
      <c r="C93" s="21">
        <v>30212684</v>
      </c>
      <c r="D93" s="14">
        <v>-2410147</v>
      </c>
      <c r="E93" s="21">
        <v>5143022</v>
      </c>
      <c r="F93" s="14">
        <v>5143022</v>
      </c>
      <c r="G93" s="14">
        <v>5143022</v>
      </c>
      <c r="H93" s="14">
        <v>22659515</v>
      </c>
      <c r="I93" s="19" t="str">
        <f t="shared" si="16"/>
        <v>B173</v>
      </c>
      <c r="J93">
        <f t="shared" si="17"/>
        <v>173</v>
      </c>
      <c r="K93" s="25">
        <f t="shared" ca="1" si="9"/>
        <v>0</v>
      </c>
      <c r="L93">
        <f t="shared" ca="1" si="10"/>
        <v>0</v>
      </c>
      <c r="M93">
        <f t="shared" ca="1" si="11"/>
        <v>0</v>
      </c>
      <c r="N93">
        <f t="shared" ca="1" si="12"/>
        <v>0</v>
      </c>
      <c r="O93">
        <f t="shared" ca="1" si="13"/>
        <v>0</v>
      </c>
      <c r="P93">
        <f t="shared" ca="1" si="14"/>
        <v>0</v>
      </c>
      <c r="Q93">
        <f t="shared" ca="1" si="15"/>
        <v>0</v>
      </c>
    </row>
    <row r="94" spans="1:17" x14ac:dyDescent="0.2">
      <c r="A94" s="4" t="s">
        <v>92</v>
      </c>
      <c r="B94" s="4" t="s">
        <v>59</v>
      </c>
      <c r="C94" s="21">
        <v>482252863</v>
      </c>
      <c r="D94" s="14">
        <v>10125006</v>
      </c>
      <c r="E94" s="21">
        <v>105477751</v>
      </c>
      <c r="F94" s="14">
        <v>105477751</v>
      </c>
      <c r="G94" s="14">
        <v>105477751</v>
      </c>
      <c r="H94" s="14">
        <v>386900118</v>
      </c>
      <c r="I94" s="19" t="str">
        <f t="shared" si="16"/>
        <v>B174</v>
      </c>
      <c r="J94">
        <f t="shared" si="17"/>
        <v>174</v>
      </c>
      <c r="K94" s="25">
        <f t="shared" ca="1" si="9"/>
        <v>0</v>
      </c>
      <c r="L94">
        <f t="shared" ca="1" si="10"/>
        <v>0</v>
      </c>
      <c r="M94">
        <f t="shared" ca="1" si="11"/>
        <v>0</v>
      </c>
      <c r="N94">
        <f t="shared" ca="1" si="12"/>
        <v>0</v>
      </c>
      <c r="O94">
        <f t="shared" ca="1" si="13"/>
        <v>0</v>
      </c>
      <c r="P94">
        <f t="shared" ca="1" si="14"/>
        <v>0</v>
      </c>
      <c r="Q94">
        <f t="shared" ca="1" si="15"/>
        <v>0</v>
      </c>
    </row>
    <row r="95" spans="1:17" x14ac:dyDescent="0.2">
      <c r="A95" s="4" t="s">
        <v>92</v>
      </c>
      <c r="B95" s="4" t="s">
        <v>142</v>
      </c>
      <c r="C95" s="21">
        <v>127586218</v>
      </c>
      <c r="D95" s="14">
        <v>1073491</v>
      </c>
      <c r="E95" s="21">
        <v>27870356</v>
      </c>
      <c r="F95" s="14">
        <v>27870356</v>
      </c>
      <c r="G95" s="14">
        <v>27870356</v>
      </c>
      <c r="H95" s="14">
        <v>100789353</v>
      </c>
      <c r="I95" s="19" t="str">
        <f t="shared" si="16"/>
        <v>B175</v>
      </c>
      <c r="J95">
        <f t="shared" si="17"/>
        <v>175</v>
      </c>
      <c r="K95" s="25">
        <f t="shared" ca="1" si="9"/>
        <v>0</v>
      </c>
      <c r="L95">
        <f t="shared" ca="1" si="10"/>
        <v>0</v>
      </c>
      <c r="M95">
        <f t="shared" ca="1" si="11"/>
        <v>0</v>
      </c>
      <c r="N95">
        <f t="shared" ca="1" si="12"/>
        <v>0</v>
      </c>
      <c r="O95">
        <f t="shared" ca="1" si="13"/>
        <v>0</v>
      </c>
      <c r="P95">
        <f t="shared" ca="1" si="14"/>
        <v>0</v>
      </c>
      <c r="Q95">
        <f t="shared" ca="1" si="15"/>
        <v>0</v>
      </c>
    </row>
    <row r="96" spans="1:17" x14ac:dyDescent="0.2">
      <c r="A96" s="4" t="s">
        <v>92</v>
      </c>
      <c r="B96" s="4" t="s">
        <v>81</v>
      </c>
      <c r="C96" s="21">
        <v>533209801</v>
      </c>
      <c r="D96" s="14">
        <v>-32049859.16</v>
      </c>
      <c r="E96" s="21">
        <v>101252587.84</v>
      </c>
      <c r="F96" s="14">
        <v>101252587.84</v>
      </c>
      <c r="G96" s="14">
        <v>101252587.84</v>
      </c>
      <c r="H96" s="14">
        <v>399907354</v>
      </c>
      <c r="I96" s="19" t="str">
        <f t="shared" si="16"/>
        <v>B176</v>
      </c>
      <c r="J96">
        <f t="shared" si="17"/>
        <v>176</v>
      </c>
      <c r="K96" s="25">
        <f t="shared" ca="1" si="9"/>
        <v>0</v>
      </c>
      <c r="L96">
        <f t="shared" ca="1" si="10"/>
        <v>0</v>
      </c>
      <c r="M96">
        <f t="shared" ca="1" si="11"/>
        <v>0</v>
      </c>
      <c r="N96">
        <f t="shared" ca="1" si="12"/>
        <v>0</v>
      </c>
      <c r="O96">
        <f t="shared" ca="1" si="13"/>
        <v>0</v>
      </c>
      <c r="P96">
        <f t="shared" ca="1" si="14"/>
        <v>0</v>
      </c>
      <c r="Q96">
        <f t="shared" ca="1" si="15"/>
        <v>0</v>
      </c>
    </row>
    <row r="97" spans="1:17" x14ac:dyDescent="0.2">
      <c r="A97" s="4" t="s">
        <v>92</v>
      </c>
      <c r="B97" s="4" t="s">
        <v>60</v>
      </c>
      <c r="C97" s="21">
        <v>39878968</v>
      </c>
      <c r="D97" s="14">
        <v>-1041732</v>
      </c>
      <c r="E97" s="21">
        <v>8928000</v>
      </c>
      <c r="F97" s="14">
        <v>8928000</v>
      </c>
      <c r="G97" s="14">
        <v>8928000</v>
      </c>
      <c r="H97" s="14">
        <v>29909236</v>
      </c>
      <c r="I97" s="19" t="str">
        <f t="shared" si="16"/>
        <v>B177</v>
      </c>
      <c r="J97">
        <f t="shared" si="17"/>
        <v>177</v>
      </c>
      <c r="K97" s="25">
        <f t="shared" ca="1" si="9"/>
        <v>0</v>
      </c>
      <c r="L97">
        <f t="shared" ca="1" si="10"/>
        <v>0</v>
      </c>
      <c r="M97">
        <f t="shared" ca="1" si="11"/>
        <v>0</v>
      </c>
      <c r="N97">
        <f t="shared" ca="1" si="12"/>
        <v>0</v>
      </c>
      <c r="O97">
        <f t="shared" ca="1" si="13"/>
        <v>0</v>
      </c>
      <c r="P97">
        <f t="shared" ca="1" si="14"/>
        <v>0</v>
      </c>
      <c r="Q97">
        <f t="shared" ca="1" si="15"/>
        <v>0</v>
      </c>
    </row>
    <row r="98" spans="1:17" x14ac:dyDescent="0.2">
      <c r="A98" s="4" t="s">
        <v>92</v>
      </c>
      <c r="B98" s="4" t="s">
        <v>61</v>
      </c>
      <c r="C98" s="21">
        <v>18397586</v>
      </c>
      <c r="D98" s="14">
        <v>-4599393</v>
      </c>
      <c r="E98" s="22">
        <v>0</v>
      </c>
      <c r="F98" s="13">
        <v>0</v>
      </c>
      <c r="G98" s="13">
        <v>0</v>
      </c>
      <c r="H98" s="14">
        <v>13798193</v>
      </c>
      <c r="I98" s="19" t="str">
        <f t="shared" si="16"/>
        <v>B178</v>
      </c>
      <c r="J98">
        <f t="shared" si="17"/>
        <v>178</v>
      </c>
      <c r="K98" s="25">
        <f t="shared" ca="1" si="9"/>
        <v>0</v>
      </c>
      <c r="L98">
        <f t="shared" ca="1" si="10"/>
        <v>0</v>
      </c>
      <c r="M98">
        <f t="shared" ca="1" si="11"/>
        <v>0</v>
      </c>
      <c r="N98">
        <f t="shared" ca="1" si="12"/>
        <v>0</v>
      </c>
      <c r="O98">
        <f t="shared" ca="1" si="13"/>
        <v>0</v>
      </c>
      <c r="P98">
        <f t="shared" ca="1" si="14"/>
        <v>0</v>
      </c>
      <c r="Q98">
        <f t="shared" ca="1" si="15"/>
        <v>0</v>
      </c>
    </row>
    <row r="99" spans="1:17" x14ac:dyDescent="0.2">
      <c r="A99" s="4" t="s">
        <v>92</v>
      </c>
      <c r="B99" s="4" t="s">
        <v>68</v>
      </c>
      <c r="C99" s="21">
        <v>105618000</v>
      </c>
      <c r="D99" s="13">
        <v>0</v>
      </c>
      <c r="E99" s="21">
        <v>35000000</v>
      </c>
      <c r="F99" s="14">
        <v>35000000</v>
      </c>
      <c r="G99" s="14">
        <v>23288800</v>
      </c>
      <c r="H99" s="14">
        <v>70618000</v>
      </c>
      <c r="I99" s="19" t="str">
        <f t="shared" si="16"/>
        <v>B179</v>
      </c>
      <c r="J99">
        <f t="shared" si="17"/>
        <v>179</v>
      </c>
      <c r="K99" s="25">
        <f t="shared" ca="1" si="9"/>
        <v>0</v>
      </c>
      <c r="L99">
        <f t="shared" ca="1" si="10"/>
        <v>0</v>
      </c>
      <c r="M99">
        <f t="shared" ca="1" si="11"/>
        <v>0</v>
      </c>
      <c r="N99">
        <f t="shared" ca="1" si="12"/>
        <v>0</v>
      </c>
      <c r="O99">
        <f t="shared" ca="1" si="13"/>
        <v>0</v>
      </c>
      <c r="P99">
        <f t="shared" ca="1" si="14"/>
        <v>0</v>
      </c>
      <c r="Q99">
        <f t="shared" ca="1" si="15"/>
        <v>0</v>
      </c>
    </row>
    <row r="100" spans="1:17" x14ac:dyDescent="0.2">
      <c r="A100" s="4" t="s">
        <v>92</v>
      </c>
      <c r="B100" s="4" t="s">
        <v>70</v>
      </c>
      <c r="C100" s="21">
        <v>4301807</v>
      </c>
      <c r="D100" s="14">
        <v>-287650</v>
      </c>
      <c r="E100" s="21">
        <v>787796</v>
      </c>
      <c r="F100" s="14">
        <v>787796</v>
      </c>
      <c r="G100" s="14">
        <v>787796</v>
      </c>
      <c r="H100" s="14">
        <v>3226361</v>
      </c>
      <c r="I100" s="19" t="str">
        <f t="shared" si="16"/>
        <v>B180</v>
      </c>
      <c r="J100">
        <f t="shared" si="17"/>
        <v>180</v>
      </c>
      <c r="K100" s="25">
        <f t="shared" ca="1" si="9"/>
        <v>0</v>
      </c>
      <c r="L100">
        <f t="shared" ca="1" si="10"/>
        <v>0</v>
      </c>
      <c r="M100">
        <f t="shared" ca="1" si="11"/>
        <v>0</v>
      </c>
      <c r="N100">
        <f t="shared" ca="1" si="12"/>
        <v>0</v>
      </c>
      <c r="O100">
        <f t="shared" ca="1" si="13"/>
        <v>0</v>
      </c>
      <c r="P100">
        <f t="shared" ca="1" si="14"/>
        <v>0</v>
      </c>
      <c r="Q100">
        <f t="shared" ca="1" si="15"/>
        <v>0</v>
      </c>
    </row>
    <row r="101" spans="1:17" x14ac:dyDescent="0.2">
      <c r="A101" s="4" t="s">
        <v>92</v>
      </c>
      <c r="B101" s="4" t="s">
        <v>71</v>
      </c>
      <c r="C101" s="21">
        <v>4037807</v>
      </c>
      <c r="D101" s="14">
        <v>-283404</v>
      </c>
      <c r="E101" s="21">
        <v>726042</v>
      </c>
      <c r="F101" s="14">
        <v>726042</v>
      </c>
      <c r="G101" s="14">
        <v>726042</v>
      </c>
      <c r="H101" s="14">
        <v>3028361</v>
      </c>
      <c r="I101" s="19" t="str">
        <f t="shared" si="16"/>
        <v>B181</v>
      </c>
      <c r="J101">
        <f t="shared" si="17"/>
        <v>181</v>
      </c>
      <c r="K101" s="25">
        <f t="shared" ca="1" si="9"/>
        <v>0</v>
      </c>
      <c r="L101">
        <f t="shared" ca="1" si="10"/>
        <v>0</v>
      </c>
      <c r="M101">
        <f t="shared" ca="1" si="11"/>
        <v>0</v>
      </c>
      <c r="N101">
        <f t="shared" ca="1" si="12"/>
        <v>0</v>
      </c>
      <c r="O101">
        <f t="shared" ca="1" si="13"/>
        <v>0</v>
      </c>
      <c r="P101">
        <f t="shared" ca="1" si="14"/>
        <v>0</v>
      </c>
      <c r="Q101">
        <f t="shared" ca="1" si="15"/>
        <v>0</v>
      </c>
    </row>
    <row r="102" spans="1:17" x14ac:dyDescent="0.2">
      <c r="A102" s="4" t="s">
        <v>92</v>
      </c>
      <c r="B102" s="4" t="s">
        <v>150</v>
      </c>
      <c r="C102" s="22">
        <v>0</v>
      </c>
      <c r="D102" s="14">
        <v>32145902.760000002</v>
      </c>
      <c r="E102" s="21">
        <v>32145902.760000002</v>
      </c>
      <c r="F102" s="14">
        <v>32145902.760000002</v>
      </c>
      <c r="G102" s="14">
        <v>32145902.760000002</v>
      </c>
      <c r="H102" s="13">
        <v>0</v>
      </c>
      <c r="I102" s="19" t="str">
        <f t="shared" si="16"/>
        <v>B182</v>
      </c>
      <c r="J102">
        <f t="shared" si="17"/>
        <v>182</v>
      </c>
      <c r="K102" s="25">
        <f t="shared" ca="1" si="9"/>
        <v>0</v>
      </c>
      <c r="L102">
        <f t="shared" ca="1" si="10"/>
        <v>0</v>
      </c>
      <c r="M102">
        <f t="shared" ca="1" si="11"/>
        <v>0</v>
      </c>
      <c r="N102">
        <f t="shared" ca="1" si="12"/>
        <v>0</v>
      </c>
      <c r="O102">
        <f t="shared" ca="1" si="13"/>
        <v>0</v>
      </c>
      <c r="P102">
        <f t="shared" ca="1" si="14"/>
        <v>0</v>
      </c>
      <c r="Q102">
        <f t="shared" ca="1" si="15"/>
        <v>0</v>
      </c>
    </row>
    <row r="103" spans="1:17" x14ac:dyDescent="0.2">
      <c r="A103" s="4" t="s">
        <v>92</v>
      </c>
      <c r="B103" s="4" t="s">
        <v>151</v>
      </c>
      <c r="C103" s="21">
        <v>4015888</v>
      </c>
      <c r="D103" s="14">
        <v>-310301</v>
      </c>
      <c r="E103" s="21">
        <v>693670</v>
      </c>
      <c r="F103" s="14">
        <v>693670</v>
      </c>
      <c r="G103" s="14">
        <v>693670</v>
      </c>
      <c r="H103" s="14">
        <v>3011917</v>
      </c>
      <c r="I103" s="19" t="str">
        <f t="shared" si="16"/>
        <v>B183</v>
      </c>
      <c r="J103">
        <f t="shared" si="17"/>
        <v>183</v>
      </c>
      <c r="K103" s="25">
        <f t="shared" ca="1" si="9"/>
        <v>0</v>
      </c>
      <c r="L103">
        <f t="shared" ca="1" si="10"/>
        <v>0</v>
      </c>
      <c r="M103">
        <f t="shared" ca="1" si="11"/>
        <v>0</v>
      </c>
      <c r="N103">
        <f t="shared" ca="1" si="12"/>
        <v>0</v>
      </c>
      <c r="O103">
        <f t="shared" ca="1" si="13"/>
        <v>0</v>
      </c>
      <c r="P103">
        <f t="shared" ca="1" si="14"/>
        <v>0</v>
      </c>
      <c r="Q103">
        <f t="shared" ca="1" si="15"/>
        <v>0</v>
      </c>
    </row>
    <row r="104" spans="1:17" x14ac:dyDescent="0.2">
      <c r="I104" s="19" t="str">
        <f t="shared" si="16"/>
        <v>B184</v>
      </c>
      <c r="J104">
        <f t="shared" si="17"/>
        <v>184</v>
      </c>
      <c r="K104" s="25">
        <f t="shared" ca="1" si="9"/>
        <v>0</v>
      </c>
      <c r="L104">
        <f t="shared" ca="1" si="10"/>
        <v>0</v>
      </c>
      <c r="M104">
        <f t="shared" ca="1" si="11"/>
        <v>0</v>
      </c>
      <c r="N104">
        <f t="shared" ca="1" si="12"/>
        <v>0</v>
      </c>
      <c r="O104">
        <f t="shared" ca="1" si="13"/>
        <v>0</v>
      </c>
      <c r="P104">
        <f t="shared" ca="1" si="14"/>
        <v>0</v>
      </c>
      <c r="Q104">
        <f t="shared" ca="1" si="15"/>
        <v>0</v>
      </c>
    </row>
    <row r="105" spans="1:17" x14ac:dyDescent="0.2">
      <c r="I105" s="19" t="str">
        <f t="shared" si="16"/>
        <v>B185</v>
      </c>
      <c r="J105">
        <f t="shared" si="17"/>
        <v>185</v>
      </c>
      <c r="K105" s="25">
        <f t="shared" ca="1" si="9"/>
        <v>0</v>
      </c>
      <c r="L105">
        <f t="shared" ca="1" si="10"/>
        <v>0</v>
      </c>
      <c r="M105">
        <f t="shared" ca="1" si="11"/>
        <v>0</v>
      </c>
      <c r="N105">
        <f t="shared" ca="1" si="12"/>
        <v>0</v>
      </c>
      <c r="O105">
        <f t="shared" ca="1" si="13"/>
        <v>0</v>
      </c>
      <c r="P105">
        <f t="shared" ca="1" si="14"/>
        <v>0</v>
      </c>
      <c r="Q105">
        <f t="shared" ca="1" si="15"/>
        <v>0</v>
      </c>
    </row>
    <row r="106" spans="1:17" x14ac:dyDescent="0.2">
      <c r="I106" s="19" t="str">
        <f t="shared" si="16"/>
        <v>B186</v>
      </c>
      <c r="J106">
        <f t="shared" si="17"/>
        <v>186</v>
      </c>
      <c r="K106" s="25">
        <f t="shared" ca="1" si="9"/>
        <v>0</v>
      </c>
      <c r="L106">
        <f t="shared" ca="1" si="10"/>
        <v>0</v>
      </c>
      <c r="M106">
        <f t="shared" ca="1" si="11"/>
        <v>0</v>
      </c>
      <c r="N106">
        <f t="shared" ca="1" si="12"/>
        <v>0</v>
      </c>
      <c r="O106">
        <f t="shared" ca="1" si="13"/>
        <v>0</v>
      </c>
      <c r="P106">
        <f t="shared" ca="1" si="14"/>
        <v>0</v>
      </c>
      <c r="Q106">
        <f t="shared" ca="1" si="15"/>
        <v>0</v>
      </c>
    </row>
    <row r="107" spans="1:17" x14ac:dyDescent="0.2">
      <c r="I107" s="19" t="str">
        <f t="shared" si="16"/>
        <v>B187</v>
      </c>
      <c r="J107">
        <f t="shared" si="17"/>
        <v>187</v>
      </c>
      <c r="K107" s="25">
        <f t="shared" ca="1" si="9"/>
        <v>0</v>
      </c>
      <c r="L107">
        <f t="shared" ca="1" si="10"/>
        <v>0</v>
      </c>
      <c r="M107">
        <f t="shared" ca="1" si="11"/>
        <v>0</v>
      </c>
      <c r="N107">
        <f t="shared" ca="1" si="12"/>
        <v>0</v>
      </c>
      <c r="O107">
        <f t="shared" ca="1" si="13"/>
        <v>0</v>
      </c>
      <c r="P107">
        <f t="shared" ca="1" si="14"/>
        <v>0</v>
      </c>
      <c r="Q107">
        <f t="shared" ca="1" si="15"/>
        <v>0</v>
      </c>
    </row>
    <row r="108" spans="1:17" x14ac:dyDescent="0.2">
      <c r="I108" s="19" t="str">
        <f t="shared" si="16"/>
        <v>B188</v>
      </c>
      <c r="J108">
        <f t="shared" si="17"/>
        <v>188</v>
      </c>
      <c r="K108" s="25">
        <f t="shared" ca="1" si="9"/>
        <v>0</v>
      </c>
      <c r="L108">
        <f t="shared" ca="1" si="10"/>
        <v>0</v>
      </c>
      <c r="M108">
        <f t="shared" ca="1" si="11"/>
        <v>0</v>
      </c>
      <c r="N108">
        <f t="shared" ca="1" si="12"/>
        <v>0</v>
      </c>
      <c r="O108">
        <f t="shared" ca="1" si="13"/>
        <v>0</v>
      </c>
      <c r="P108">
        <f t="shared" ca="1" si="14"/>
        <v>0</v>
      </c>
      <c r="Q108">
        <f t="shared" ca="1" si="15"/>
        <v>0</v>
      </c>
    </row>
    <row r="109" spans="1:17" x14ac:dyDescent="0.2">
      <c r="I109" s="19" t="str">
        <f t="shared" si="16"/>
        <v>B189</v>
      </c>
      <c r="J109">
        <f t="shared" si="17"/>
        <v>189</v>
      </c>
      <c r="K109" s="25">
        <f t="shared" ca="1" si="9"/>
        <v>0</v>
      </c>
      <c r="L109">
        <f t="shared" ca="1" si="10"/>
        <v>0</v>
      </c>
      <c r="M109">
        <f t="shared" ca="1" si="11"/>
        <v>0</v>
      </c>
      <c r="N109">
        <f t="shared" ca="1" si="12"/>
        <v>0</v>
      </c>
      <c r="O109">
        <f t="shared" ca="1" si="13"/>
        <v>0</v>
      </c>
      <c r="P109">
        <f t="shared" ca="1" si="14"/>
        <v>0</v>
      </c>
      <c r="Q109">
        <f t="shared" ca="1" si="15"/>
        <v>0</v>
      </c>
    </row>
    <row r="110" spans="1:17" x14ac:dyDescent="0.2">
      <c r="I110" s="19" t="str">
        <f t="shared" si="16"/>
        <v>B190</v>
      </c>
      <c r="J110">
        <f t="shared" si="17"/>
        <v>190</v>
      </c>
      <c r="K110" s="25">
        <f t="shared" ca="1" si="9"/>
        <v>0</v>
      </c>
      <c r="L110">
        <f t="shared" ca="1" si="10"/>
        <v>0</v>
      </c>
      <c r="M110">
        <f t="shared" ca="1" si="11"/>
        <v>0</v>
      </c>
      <c r="N110">
        <f t="shared" ca="1" si="12"/>
        <v>0</v>
      </c>
      <c r="O110">
        <f t="shared" ca="1" si="13"/>
        <v>0</v>
      </c>
      <c r="P110">
        <f t="shared" ca="1" si="14"/>
        <v>0</v>
      </c>
      <c r="Q110">
        <f t="shared" ca="1" si="15"/>
        <v>0</v>
      </c>
    </row>
    <row r="111" spans="1:17" x14ac:dyDescent="0.2">
      <c r="I111" s="19" t="str">
        <f t="shared" si="16"/>
        <v>B191</v>
      </c>
      <c r="J111">
        <f t="shared" si="17"/>
        <v>191</v>
      </c>
      <c r="K111" s="25">
        <f t="shared" ca="1" si="9"/>
        <v>0</v>
      </c>
      <c r="L111">
        <f t="shared" ca="1" si="10"/>
        <v>0</v>
      </c>
      <c r="M111">
        <f t="shared" ca="1" si="11"/>
        <v>0</v>
      </c>
      <c r="N111">
        <f t="shared" ca="1" si="12"/>
        <v>0</v>
      </c>
      <c r="O111">
        <f t="shared" ca="1" si="13"/>
        <v>0</v>
      </c>
      <c r="P111">
        <f t="shared" ca="1" si="14"/>
        <v>0</v>
      </c>
      <c r="Q111">
        <f t="shared" ca="1" si="15"/>
        <v>0</v>
      </c>
    </row>
    <row r="112" spans="1:17" x14ac:dyDescent="0.2">
      <c r="I112" s="19" t="str">
        <f t="shared" si="16"/>
        <v>B192</v>
      </c>
      <c r="J112">
        <f t="shared" si="17"/>
        <v>192</v>
      </c>
      <c r="K112" s="25">
        <f t="shared" ca="1" si="9"/>
        <v>0</v>
      </c>
      <c r="L112">
        <f t="shared" ca="1" si="10"/>
        <v>0</v>
      </c>
      <c r="M112">
        <f t="shared" ca="1" si="11"/>
        <v>0</v>
      </c>
      <c r="N112">
        <f t="shared" ca="1" si="12"/>
        <v>0</v>
      </c>
      <c r="O112">
        <f t="shared" ca="1" si="13"/>
        <v>0</v>
      </c>
      <c r="P112">
        <f t="shared" ca="1" si="14"/>
        <v>0</v>
      </c>
      <c r="Q112">
        <f t="shared" ca="1" si="15"/>
        <v>0</v>
      </c>
    </row>
    <row r="113" spans="9:17" x14ac:dyDescent="0.2">
      <c r="I113" s="19" t="str">
        <f t="shared" si="16"/>
        <v>B193</v>
      </c>
      <c r="J113">
        <f t="shared" si="17"/>
        <v>193</v>
      </c>
      <c r="K113" s="25">
        <f t="shared" ca="1" si="9"/>
        <v>0</v>
      </c>
      <c r="L113">
        <f t="shared" ca="1" si="10"/>
        <v>0</v>
      </c>
      <c r="M113">
        <f t="shared" ca="1" si="11"/>
        <v>0</v>
      </c>
      <c r="N113">
        <f t="shared" ca="1" si="12"/>
        <v>0</v>
      </c>
      <c r="O113">
        <f t="shared" ca="1" si="13"/>
        <v>0</v>
      </c>
      <c r="P113">
        <f t="shared" ca="1" si="14"/>
        <v>0</v>
      </c>
      <c r="Q113">
        <f t="shared" ca="1" si="15"/>
        <v>0</v>
      </c>
    </row>
    <row r="114" spans="9:17" x14ac:dyDescent="0.2">
      <c r="I114" s="19" t="str">
        <f t="shared" si="16"/>
        <v>B194</v>
      </c>
      <c r="J114">
        <f t="shared" si="17"/>
        <v>194</v>
      </c>
      <c r="K114" s="25">
        <f t="shared" ca="1" si="9"/>
        <v>0</v>
      </c>
      <c r="L114">
        <f t="shared" ca="1" si="10"/>
        <v>0</v>
      </c>
      <c r="M114">
        <f t="shared" ca="1" si="11"/>
        <v>0</v>
      </c>
      <c r="N114">
        <f t="shared" ca="1" si="12"/>
        <v>0</v>
      </c>
      <c r="O114">
        <f t="shared" ca="1" si="13"/>
        <v>0</v>
      </c>
      <c r="P114">
        <f t="shared" ca="1" si="14"/>
        <v>0</v>
      </c>
      <c r="Q114">
        <f t="shared" ca="1" si="15"/>
        <v>0</v>
      </c>
    </row>
    <row r="115" spans="9:17" x14ac:dyDescent="0.2">
      <c r="I115" s="19" t="str">
        <f t="shared" si="16"/>
        <v>B195</v>
      </c>
      <c r="J115">
        <f t="shared" si="17"/>
        <v>195</v>
      </c>
      <c r="K115" s="25">
        <f t="shared" ca="1" si="9"/>
        <v>0</v>
      </c>
      <c r="L115">
        <f t="shared" ca="1" si="10"/>
        <v>0</v>
      </c>
      <c r="M115">
        <f t="shared" ca="1" si="11"/>
        <v>0</v>
      </c>
      <c r="N115">
        <f t="shared" ca="1" si="12"/>
        <v>0</v>
      </c>
      <c r="O115">
        <f t="shared" ca="1" si="13"/>
        <v>0</v>
      </c>
      <c r="P115">
        <f t="shared" ca="1" si="14"/>
        <v>0</v>
      </c>
      <c r="Q115">
        <f t="shared" ca="1" si="15"/>
        <v>0</v>
      </c>
    </row>
    <row r="116" spans="9:17" x14ac:dyDescent="0.2">
      <c r="I116" s="19" t="str">
        <f t="shared" si="16"/>
        <v>B196</v>
      </c>
      <c r="J116">
        <f t="shared" si="17"/>
        <v>196</v>
      </c>
      <c r="K116" s="25">
        <f t="shared" ca="1" si="9"/>
        <v>0</v>
      </c>
      <c r="L116">
        <f t="shared" ca="1" si="10"/>
        <v>0</v>
      </c>
      <c r="M116">
        <f t="shared" ca="1" si="11"/>
        <v>0</v>
      </c>
      <c r="N116">
        <f t="shared" ca="1" si="12"/>
        <v>0</v>
      </c>
      <c r="O116">
        <f t="shared" ca="1" si="13"/>
        <v>0</v>
      </c>
      <c r="P116">
        <f t="shared" ca="1" si="14"/>
        <v>0</v>
      </c>
      <c r="Q116">
        <f t="shared" ca="1" si="15"/>
        <v>0</v>
      </c>
    </row>
    <row r="117" spans="9:17" x14ac:dyDescent="0.2">
      <c r="I117" s="19" t="str">
        <f t="shared" si="16"/>
        <v>B197</v>
      </c>
      <c r="J117">
        <f t="shared" si="17"/>
        <v>197</v>
      </c>
      <c r="K117" s="25">
        <f t="shared" ca="1" si="9"/>
        <v>0</v>
      </c>
      <c r="L117">
        <f t="shared" ca="1" si="10"/>
        <v>0</v>
      </c>
      <c r="M117">
        <f t="shared" ca="1" si="11"/>
        <v>0</v>
      </c>
      <c r="N117">
        <f t="shared" ca="1" si="12"/>
        <v>0</v>
      </c>
      <c r="O117">
        <f t="shared" ca="1" si="13"/>
        <v>0</v>
      </c>
      <c r="P117">
        <f t="shared" ca="1" si="14"/>
        <v>0</v>
      </c>
      <c r="Q117">
        <f t="shared" ca="1" si="15"/>
        <v>0</v>
      </c>
    </row>
    <row r="118" spans="9:17" x14ac:dyDescent="0.2">
      <c r="I118" s="19" t="str">
        <f t="shared" si="16"/>
        <v>B198</v>
      </c>
      <c r="J118">
        <f t="shared" si="17"/>
        <v>198</v>
      </c>
      <c r="K118" s="25">
        <f t="shared" ca="1" si="9"/>
        <v>0</v>
      </c>
      <c r="L118">
        <f t="shared" ca="1" si="10"/>
        <v>0</v>
      </c>
      <c r="M118">
        <f t="shared" ca="1" si="11"/>
        <v>0</v>
      </c>
      <c r="N118">
        <f t="shared" ca="1" si="12"/>
        <v>0</v>
      </c>
      <c r="O118">
        <f t="shared" ca="1" si="13"/>
        <v>0</v>
      </c>
      <c r="P118">
        <f t="shared" ca="1" si="14"/>
        <v>0</v>
      </c>
      <c r="Q118">
        <f t="shared" ca="1" si="15"/>
        <v>0</v>
      </c>
    </row>
    <row r="119" spans="9:17" x14ac:dyDescent="0.2">
      <c r="I119" s="19" t="str">
        <f t="shared" si="16"/>
        <v>B199</v>
      </c>
      <c r="J119">
        <f t="shared" si="17"/>
        <v>199</v>
      </c>
      <c r="K119" s="25">
        <f t="shared" ca="1" si="9"/>
        <v>0</v>
      </c>
      <c r="L119">
        <f t="shared" ca="1" si="10"/>
        <v>0</v>
      </c>
      <c r="M119">
        <f t="shared" ca="1" si="11"/>
        <v>0</v>
      </c>
      <c r="N119">
        <f t="shared" ca="1" si="12"/>
        <v>0</v>
      </c>
      <c r="O119">
        <f t="shared" ca="1" si="13"/>
        <v>0</v>
      </c>
      <c r="P119">
        <f t="shared" ca="1" si="14"/>
        <v>0</v>
      </c>
      <c r="Q119">
        <f t="shared" ca="1" si="15"/>
        <v>0</v>
      </c>
    </row>
    <row r="120" spans="9:17" x14ac:dyDescent="0.2">
      <c r="I120" s="19" t="str">
        <f t="shared" si="16"/>
        <v>B200</v>
      </c>
      <c r="J120">
        <f t="shared" si="17"/>
        <v>200</v>
      </c>
      <c r="K120" s="25">
        <f t="shared" ca="1" si="9"/>
        <v>0</v>
      </c>
      <c r="L120">
        <f t="shared" ca="1" si="10"/>
        <v>0</v>
      </c>
      <c r="M120">
        <f t="shared" ca="1" si="11"/>
        <v>0</v>
      </c>
      <c r="N120">
        <f t="shared" ca="1" si="12"/>
        <v>0</v>
      </c>
      <c r="O120">
        <f t="shared" ca="1" si="13"/>
        <v>0</v>
      </c>
      <c r="P120">
        <f t="shared" ca="1" si="14"/>
        <v>0</v>
      </c>
      <c r="Q120">
        <f t="shared" ca="1" si="15"/>
        <v>0</v>
      </c>
    </row>
    <row r="121" spans="9:17" x14ac:dyDescent="0.2">
      <c r="I121" s="19" t="str">
        <f t="shared" si="16"/>
        <v>B201</v>
      </c>
      <c r="J121">
        <f t="shared" si="17"/>
        <v>201</v>
      </c>
      <c r="K121" s="25">
        <f t="shared" ca="1" si="9"/>
        <v>0</v>
      </c>
      <c r="L121">
        <f t="shared" ca="1" si="10"/>
        <v>0</v>
      </c>
      <c r="M121">
        <f t="shared" ca="1" si="11"/>
        <v>0</v>
      </c>
      <c r="N121">
        <f t="shared" ca="1" si="12"/>
        <v>0</v>
      </c>
      <c r="O121">
        <f t="shared" ca="1" si="13"/>
        <v>0</v>
      </c>
      <c r="P121">
        <f t="shared" ca="1" si="14"/>
        <v>0</v>
      </c>
      <c r="Q121">
        <f t="shared" ca="1" si="15"/>
        <v>0</v>
      </c>
    </row>
    <row r="122" spans="9:17" x14ac:dyDescent="0.2">
      <c r="I122" s="19" t="str">
        <f t="shared" si="16"/>
        <v>B202</v>
      </c>
      <c r="J122">
        <f t="shared" si="17"/>
        <v>202</v>
      </c>
      <c r="K122" s="25">
        <f t="shared" ca="1" si="9"/>
        <v>0</v>
      </c>
      <c r="L122">
        <f t="shared" ca="1" si="10"/>
        <v>0</v>
      </c>
      <c r="M122">
        <f t="shared" ca="1" si="11"/>
        <v>0</v>
      </c>
      <c r="N122">
        <f t="shared" ca="1" si="12"/>
        <v>0</v>
      </c>
      <c r="O122">
        <f t="shared" ca="1" si="13"/>
        <v>0</v>
      </c>
      <c r="P122">
        <f t="shared" ca="1" si="14"/>
        <v>0</v>
      </c>
      <c r="Q122">
        <f t="shared" ca="1" si="15"/>
        <v>0</v>
      </c>
    </row>
    <row r="123" spans="9:17" x14ac:dyDescent="0.2">
      <c r="I123" s="19" t="str">
        <f t="shared" si="16"/>
        <v>B203</v>
      </c>
      <c r="J123">
        <f t="shared" si="17"/>
        <v>203</v>
      </c>
      <c r="K123" s="25">
        <f t="shared" ca="1" si="9"/>
        <v>0</v>
      </c>
      <c r="L123">
        <f t="shared" ca="1" si="10"/>
        <v>0</v>
      </c>
      <c r="M123">
        <f t="shared" ca="1" si="11"/>
        <v>0</v>
      </c>
      <c r="N123">
        <f t="shared" ca="1" si="12"/>
        <v>0</v>
      </c>
      <c r="O123">
        <f t="shared" ca="1" si="13"/>
        <v>0</v>
      </c>
      <c r="P123">
        <f t="shared" ca="1" si="14"/>
        <v>0</v>
      </c>
      <c r="Q123">
        <f t="shared" ca="1" si="15"/>
        <v>0</v>
      </c>
    </row>
    <row r="124" spans="9:17" x14ac:dyDescent="0.2">
      <c r="I124" s="19" t="str">
        <f t="shared" si="16"/>
        <v>B204</v>
      </c>
      <c r="J124">
        <f t="shared" si="17"/>
        <v>204</v>
      </c>
      <c r="K124" s="25">
        <f t="shared" ca="1" si="9"/>
        <v>0</v>
      </c>
      <c r="L124">
        <f t="shared" ca="1" si="10"/>
        <v>0</v>
      </c>
      <c r="M124">
        <f t="shared" ca="1" si="11"/>
        <v>0</v>
      </c>
      <c r="N124">
        <f t="shared" ca="1" si="12"/>
        <v>0</v>
      </c>
      <c r="O124">
        <f t="shared" ca="1" si="13"/>
        <v>0</v>
      </c>
      <c r="P124">
        <f t="shared" ca="1" si="14"/>
        <v>0</v>
      </c>
      <c r="Q124">
        <f t="shared" ca="1" si="15"/>
        <v>0</v>
      </c>
    </row>
    <row r="125" spans="9:17" x14ac:dyDescent="0.2">
      <c r="I125" s="19" t="str">
        <f t="shared" si="16"/>
        <v>B205</v>
      </c>
      <c r="J125">
        <f t="shared" si="17"/>
        <v>205</v>
      </c>
      <c r="K125" s="25">
        <f t="shared" ca="1" si="9"/>
        <v>0</v>
      </c>
      <c r="L125">
        <f t="shared" ca="1" si="10"/>
        <v>0</v>
      </c>
      <c r="M125">
        <f t="shared" ca="1" si="11"/>
        <v>0</v>
      </c>
      <c r="N125">
        <f t="shared" ca="1" si="12"/>
        <v>0</v>
      </c>
      <c r="O125">
        <f t="shared" ca="1" si="13"/>
        <v>0</v>
      </c>
      <c r="P125">
        <f t="shared" ca="1" si="14"/>
        <v>0</v>
      </c>
      <c r="Q125">
        <f t="shared" ca="1" si="15"/>
        <v>0</v>
      </c>
    </row>
    <row r="126" spans="9:17" x14ac:dyDescent="0.2">
      <c r="I126" s="19" t="str">
        <f t="shared" si="16"/>
        <v>B206</v>
      </c>
      <c r="J126">
        <f t="shared" si="17"/>
        <v>206</v>
      </c>
      <c r="K126" s="25">
        <f t="shared" ca="1" si="9"/>
        <v>0</v>
      </c>
      <c r="L126">
        <f t="shared" ca="1" si="10"/>
        <v>0</v>
      </c>
      <c r="M126">
        <f t="shared" ca="1" si="11"/>
        <v>0</v>
      </c>
      <c r="N126">
        <f t="shared" ca="1" si="12"/>
        <v>0</v>
      </c>
      <c r="O126">
        <f t="shared" ca="1" si="13"/>
        <v>0</v>
      </c>
      <c r="P126">
        <f t="shared" ca="1" si="14"/>
        <v>0</v>
      </c>
      <c r="Q126">
        <f t="shared" ca="1" si="15"/>
        <v>0</v>
      </c>
    </row>
    <row r="127" spans="9:17" x14ac:dyDescent="0.2">
      <c r="I127" s="19" t="str">
        <f t="shared" si="16"/>
        <v>B207</v>
      </c>
      <c r="J127">
        <f t="shared" si="17"/>
        <v>207</v>
      </c>
      <c r="K127" s="25">
        <f t="shared" ca="1" si="9"/>
        <v>0</v>
      </c>
      <c r="L127">
        <f t="shared" ca="1" si="10"/>
        <v>0</v>
      </c>
      <c r="M127">
        <f t="shared" ca="1" si="11"/>
        <v>0</v>
      </c>
      <c r="N127">
        <f t="shared" ca="1" si="12"/>
        <v>0</v>
      </c>
      <c r="O127">
        <f t="shared" ca="1" si="13"/>
        <v>0</v>
      </c>
      <c r="P127">
        <f t="shared" ca="1" si="14"/>
        <v>0</v>
      </c>
      <c r="Q127">
        <f t="shared" ca="1" si="15"/>
        <v>0</v>
      </c>
    </row>
    <row r="128" spans="9:17" x14ac:dyDescent="0.2">
      <c r="I128" s="19" t="str">
        <f t="shared" si="16"/>
        <v>B208</v>
      </c>
      <c r="J128">
        <f t="shared" si="17"/>
        <v>208</v>
      </c>
      <c r="K128" s="25">
        <f t="shared" ca="1" si="9"/>
        <v>0</v>
      </c>
      <c r="L128">
        <f t="shared" ca="1" si="10"/>
        <v>0</v>
      </c>
      <c r="M128">
        <f t="shared" ca="1" si="11"/>
        <v>0</v>
      </c>
      <c r="N128">
        <f t="shared" ca="1" si="12"/>
        <v>0</v>
      </c>
      <c r="O128">
        <f t="shared" ca="1" si="13"/>
        <v>0</v>
      </c>
      <c r="P128">
        <f t="shared" ca="1" si="14"/>
        <v>0</v>
      </c>
      <c r="Q128">
        <f t="shared" ca="1" si="15"/>
        <v>0</v>
      </c>
    </row>
    <row r="129" spans="9:17" x14ac:dyDescent="0.2">
      <c r="I129" s="19" t="str">
        <f t="shared" si="16"/>
        <v>B209</v>
      </c>
      <c r="J129">
        <f t="shared" si="17"/>
        <v>209</v>
      </c>
      <c r="K129" s="25">
        <f t="shared" ca="1" si="9"/>
        <v>0</v>
      </c>
      <c r="L129">
        <f t="shared" ca="1" si="10"/>
        <v>0</v>
      </c>
      <c r="M129">
        <f t="shared" ca="1" si="11"/>
        <v>0</v>
      </c>
      <c r="N129">
        <f t="shared" ca="1" si="12"/>
        <v>0</v>
      </c>
      <c r="O129">
        <f t="shared" ca="1" si="13"/>
        <v>0</v>
      </c>
      <c r="P129">
        <f t="shared" ca="1" si="14"/>
        <v>0</v>
      </c>
      <c r="Q129">
        <f t="shared" ca="1" si="15"/>
        <v>0</v>
      </c>
    </row>
    <row r="130" spans="9:17" x14ac:dyDescent="0.2">
      <c r="I130" s="19" t="str">
        <f t="shared" si="16"/>
        <v>B210</v>
      </c>
      <c r="J130">
        <f t="shared" si="17"/>
        <v>210</v>
      </c>
      <c r="K130" s="25">
        <f t="shared" ca="1" si="9"/>
        <v>0</v>
      </c>
      <c r="L130">
        <f t="shared" ca="1" si="10"/>
        <v>0</v>
      </c>
      <c r="M130">
        <f t="shared" ca="1" si="11"/>
        <v>0</v>
      </c>
      <c r="N130">
        <f t="shared" ca="1" si="12"/>
        <v>0</v>
      </c>
      <c r="O130">
        <f t="shared" ca="1" si="13"/>
        <v>0</v>
      </c>
      <c r="P130">
        <f t="shared" ca="1" si="14"/>
        <v>0</v>
      </c>
      <c r="Q130">
        <f t="shared" ca="1" si="15"/>
        <v>0</v>
      </c>
    </row>
    <row r="131" spans="9:17" x14ac:dyDescent="0.2">
      <c r="I131" s="19" t="str">
        <f t="shared" si="16"/>
        <v>B211</v>
      </c>
      <c r="J131">
        <f t="shared" si="17"/>
        <v>211</v>
      </c>
      <c r="K131" s="25">
        <f t="shared" ref="K131:K194" ca="1" si="18">+INDIRECT(I131,TRUE)</f>
        <v>0</v>
      </c>
      <c r="L131">
        <f t="shared" ref="L131:L194" ca="1" si="19">+INDIRECT("C"&amp;J131,TRUE)</f>
        <v>0</v>
      </c>
      <c r="M131">
        <f t="shared" ref="M131:M194" ca="1" si="20">+INDIRECT("D"&amp;J131,TRUE)</f>
        <v>0</v>
      </c>
      <c r="N131">
        <f t="shared" ref="N131:N194" ca="1" si="21">+INDIRECT("e"&amp;J131,TRUE)</f>
        <v>0</v>
      </c>
      <c r="O131">
        <f t="shared" ref="O131:O194" ca="1" si="22">+INDIRECT("f"&amp;J131,TRUE)</f>
        <v>0</v>
      </c>
      <c r="P131">
        <f t="shared" ref="P131:P194" ca="1" si="23">+INDIRECT("g"&amp;J131,TRUE)</f>
        <v>0</v>
      </c>
      <c r="Q131">
        <f t="shared" ref="Q131:Q194" ca="1" si="24">+INDIRECT("h"&amp;J131,TRUE)</f>
        <v>0</v>
      </c>
    </row>
    <row r="132" spans="9:17" x14ac:dyDescent="0.2">
      <c r="I132" s="19" t="str">
        <f t="shared" ref="I132:I195" si="25">+"B"&amp;(J131+1)</f>
        <v>B212</v>
      </c>
      <c r="J132">
        <f t="shared" ref="J132:J195" si="26">+J131+1</f>
        <v>212</v>
      </c>
      <c r="K132" s="25">
        <f t="shared" ca="1" si="18"/>
        <v>0</v>
      </c>
      <c r="L132">
        <f t="shared" ca="1" si="19"/>
        <v>0</v>
      </c>
      <c r="M132">
        <f t="shared" ca="1" si="20"/>
        <v>0</v>
      </c>
      <c r="N132">
        <f t="shared" ca="1" si="21"/>
        <v>0</v>
      </c>
      <c r="O132">
        <f t="shared" ca="1" si="22"/>
        <v>0</v>
      </c>
      <c r="P132">
        <f t="shared" ca="1" si="23"/>
        <v>0</v>
      </c>
      <c r="Q132">
        <f t="shared" ca="1" si="24"/>
        <v>0</v>
      </c>
    </row>
    <row r="133" spans="9:17" x14ac:dyDescent="0.2">
      <c r="I133" s="19" t="str">
        <f t="shared" si="25"/>
        <v>B213</v>
      </c>
      <c r="J133">
        <f t="shared" si="26"/>
        <v>213</v>
      </c>
      <c r="K133" s="25">
        <f t="shared" ca="1" si="18"/>
        <v>0</v>
      </c>
      <c r="L133">
        <f t="shared" ca="1" si="19"/>
        <v>0</v>
      </c>
      <c r="M133">
        <f t="shared" ca="1" si="20"/>
        <v>0</v>
      </c>
      <c r="N133">
        <f t="shared" ca="1" si="21"/>
        <v>0</v>
      </c>
      <c r="O133">
        <f t="shared" ca="1" si="22"/>
        <v>0</v>
      </c>
      <c r="P133">
        <f t="shared" ca="1" si="23"/>
        <v>0</v>
      </c>
      <c r="Q133">
        <f t="shared" ca="1" si="24"/>
        <v>0</v>
      </c>
    </row>
    <row r="134" spans="9:17" x14ac:dyDescent="0.2">
      <c r="I134" s="19" t="str">
        <f t="shared" si="25"/>
        <v>B214</v>
      </c>
      <c r="J134">
        <f t="shared" si="26"/>
        <v>214</v>
      </c>
      <c r="K134" s="25">
        <f t="shared" ca="1" si="18"/>
        <v>0</v>
      </c>
      <c r="L134">
        <f t="shared" ca="1" si="19"/>
        <v>0</v>
      </c>
      <c r="M134">
        <f t="shared" ca="1" si="20"/>
        <v>0</v>
      </c>
      <c r="N134">
        <f t="shared" ca="1" si="21"/>
        <v>0</v>
      </c>
      <c r="O134">
        <f t="shared" ca="1" si="22"/>
        <v>0</v>
      </c>
      <c r="P134">
        <f t="shared" ca="1" si="23"/>
        <v>0</v>
      </c>
      <c r="Q134">
        <f t="shared" ca="1" si="24"/>
        <v>0</v>
      </c>
    </row>
    <row r="135" spans="9:17" x14ac:dyDescent="0.2">
      <c r="I135" s="19" t="str">
        <f t="shared" si="25"/>
        <v>B215</v>
      </c>
      <c r="J135">
        <f t="shared" si="26"/>
        <v>215</v>
      </c>
      <c r="K135" s="25">
        <f t="shared" ca="1" si="18"/>
        <v>0</v>
      </c>
      <c r="L135">
        <f t="shared" ca="1" si="19"/>
        <v>0</v>
      </c>
      <c r="M135">
        <f t="shared" ca="1" si="20"/>
        <v>0</v>
      </c>
      <c r="N135">
        <f t="shared" ca="1" si="21"/>
        <v>0</v>
      </c>
      <c r="O135">
        <f t="shared" ca="1" si="22"/>
        <v>0</v>
      </c>
      <c r="P135">
        <f t="shared" ca="1" si="23"/>
        <v>0</v>
      </c>
      <c r="Q135">
        <f t="shared" ca="1" si="24"/>
        <v>0</v>
      </c>
    </row>
    <row r="136" spans="9:17" x14ac:dyDescent="0.2">
      <c r="I136" s="19" t="str">
        <f t="shared" si="25"/>
        <v>B216</v>
      </c>
      <c r="J136">
        <f t="shared" si="26"/>
        <v>216</v>
      </c>
      <c r="K136" s="25">
        <f t="shared" ca="1" si="18"/>
        <v>0</v>
      </c>
      <c r="L136">
        <f t="shared" ca="1" si="19"/>
        <v>0</v>
      </c>
      <c r="M136">
        <f t="shared" ca="1" si="20"/>
        <v>0</v>
      </c>
      <c r="N136">
        <f t="shared" ca="1" si="21"/>
        <v>0</v>
      </c>
      <c r="O136">
        <f t="shared" ca="1" si="22"/>
        <v>0</v>
      </c>
      <c r="P136">
        <f t="shared" ca="1" si="23"/>
        <v>0</v>
      </c>
      <c r="Q136">
        <f t="shared" ca="1" si="24"/>
        <v>0</v>
      </c>
    </row>
    <row r="137" spans="9:17" x14ac:dyDescent="0.2">
      <c r="I137" s="19" t="str">
        <f t="shared" si="25"/>
        <v>B217</v>
      </c>
      <c r="J137">
        <f t="shared" si="26"/>
        <v>217</v>
      </c>
      <c r="K137" s="25">
        <f t="shared" ca="1" si="18"/>
        <v>0</v>
      </c>
      <c r="L137">
        <f t="shared" ca="1" si="19"/>
        <v>0</v>
      </c>
      <c r="M137">
        <f t="shared" ca="1" si="20"/>
        <v>0</v>
      </c>
      <c r="N137">
        <f t="shared" ca="1" si="21"/>
        <v>0</v>
      </c>
      <c r="O137">
        <f t="shared" ca="1" si="22"/>
        <v>0</v>
      </c>
      <c r="P137">
        <f t="shared" ca="1" si="23"/>
        <v>0</v>
      </c>
      <c r="Q137">
        <f t="shared" ca="1" si="24"/>
        <v>0</v>
      </c>
    </row>
    <row r="138" spans="9:17" x14ac:dyDescent="0.2">
      <c r="I138" s="19" t="str">
        <f t="shared" si="25"/>
        <v>B218</v>
      </c>
      <c r="J138">
        <f t="shared" si="26"/>
        <v>218</v>
      </c>
      <c r="K138" s="25">
        <f t="shared" ca="1" si="18"/>
        <v>0</v>
      </c>
      <c r="L138">
        <f t="shared" ca="1" si="19"/>
        <v>0</v>
      </c>
      <c r="M138">
        <f t="shared" ca="1" si="20"/>
        <v>0</v>
      </c>
      <c r="N138">
        <f t="shared" ca="1" si="21"/>
        <v>0</v>
      </c>
      <c r="O138">
        <f t="shared" ca="1" si="22"/>
        <v>0</v>
      </c>
      <c r="P138">
        <f t="shared" ca="1" si="23"/>
        <v>0</v>
      </c>
      <c r="Q138">
        <f t="shared" ca="1" si="24"/>
        <v>0</v>
      </c>
    </row>
    <row r="139" spans="9:17" x14ac:dyDescent="0.2">
      <c r="I139" s="19" t="str">
        <f t="shared" si="25"/>
        <v>B219</v>
      </c>
      <c r="J139">
        <f t="shared" si="26"/>
        <v>219</v>
      </c>
      <c r="K139" s="25">
        <f t="shared" ca="1" si="18"/>
        <v>0</v>
      </c>
      <c r="L139">
        <f t="shared" ca="1" si="19"/>
        <v>0</v>
      </c>
      <c r="M139">
        <f t="shared" ca="1" si="20"/>
        <v>0</v>
      </c>
      <c r="N139">
        <f t="shared" ca="1" si="21"/>
        <v>0</v>
      </c>
      <c r="O139">
        <f t="shared" ca="1" si="22"/>
        <v>0</v>
      </c>
      <c r="P139">
        <f t="shared" ca="1" si="23"/>
        <v>0</v>
      </c>
      <c r="Q139">
        <f t="shared" ca="1" si="24"/>
        <v>0</v>
      </c>
    </row>
    <row r="140" spans="9:17" x14ac:dyDescent="0.2">
      <c r="I140" s="19" t="str">
        <f t="shared" si="25"/>
        <v>B220</v>
      </c>
      <c r="J140">
        <f t="shared" si="26"/>
        <v>220</v>
      </c>
      <c r="K140" s="25">
        <f t="shared" ca="1" si="18"/>
        <v>0</v>
      </c>
      <c r="L140">
        <f t="shared" ca="1" si="19"/>
        <v>0</v>
      </c>
      <c r="M140">
        <f t="shared" ca="1" si="20"/>
        <v>0</v>
      </c>
      <c r="N140">
        <f t="shared" ca="1" si="21"/>
        <v>0</v>
      </c>
      <c r="O140">
        <f t="shared" ca="1" si="22"/>
        <v>0</v>
      </c>
      <c r="P140">
        <f t="shared" ca="1" si="23"/>
        <v>0</v>
      </c>
      <c r="Q140">
        <f t="shared" ca="1" si="24"/>
        <v>0</v>
      </c>
    </row>
    <row r="141" spans="9:17" x14ac:dyDescent="0.2">
      <c r="I141" s="19" t="str">
        <f t="shared" si="25"/>
        <v>B221</v>
      </c>
      <c r="J141">
        <f t="shared" si="26"/>
        <v>221</v>
      </c>
      <c r="K141" s="25">
        <f t="shared" ca="1" si="18"/>
        <v>0</v>
      </c>
      <c r="L141">
        <f t="shared" ca="1" si="19"/>
        <v>0</v>
      </c>
      <c r="M141">
        <f t="shared" ca="1" si="20"/>
        <v>0</v>
      </c>
      <c r="N141">
        <f t="shared" ca="1" si="21"/>
        <v>0</v>
      </c>
      <c r="O141">
        <f t="shared" ca="1" si="22"/>
        <v>0</v>
      </c>
      <c r="P141">
        <f t="shared" ca="1" si="23"/>
        <v>0</v>
      </c>
      <c r="Q141">
        <f t="shared" ca="1" si="24"/>
        <v>0</v>
      </c>
    </row>
    <row r="142" spans="9:17" x14ac:dyDescent="0.2">
      <c r="I142" s="19" t="str">
        <f t="shared" si="25"/>
        <v>B222</v>
      </c>
      <c r="J142">
        <f t="shared" si="26"/>
        <v>222</v>
      </c>
      <c r="K142" s="25">
        <f t="shared" ca="1" si="18"/>
        <v>0</v>
      </c>
      <c r="L142">
        <f t="shared" ca="1" si="19"/>
        <v>0</v>
      </c>
      <c r="M142">
        <f t="shared" ca="1" si="20"/>
        <v>0</v>
      </c>
      <c r="N142">
        <f t="shared" ca="1" si="21"/>
        <v>0</v>
      </c>
      <c r="O142">
        <f t="shared" ca="1" si="22"/>
        <v>0</v>
      </c>
      <c r="P142">
        <f t="shared" ca="1" si="23"/>
        <v>0</v>
      </c>
      <c r="Q142">
        <f t="shared" ca="1" si="24"/>
        <v>0</v>
      </c>
    </row>
    <row r="143" spans="9:17" x14ac:dyDescent="0.2">
      <c r="I143" s="19" t="str">
        <f t="shared" si="25"/>
        <v>B223</v>
      </c>
      <c r="J143">
        <f t="shared" si="26"/>
        <v>223</v>
      </c>
      <c r="K143" s="25">
        <f t="shared" ca="1" si="18"/>
        <v>0</v>
      </c>
      <c r="L143">
        <f t="shared" ca="1" si="19"/>
        <v>0</v>
      </c>
      <c r="M143">
        <f t="shared" ca="1" si="20"/>
        <v>0</v>
      </c>
      <c r="N143">
        <f t="shared" ca="1" si="21"/>
        <v>0</v>
      </c>
      <c r="O143">
        <f t="shared" ca="1" si="22"/>
        <v>0</v>
      </c>
      <c r="P143">
        <f t="shared" ca="1" si="23"/>
        <v>0</v>
      </c>
      <c r="Q143">
        <f t="shared" ca="1" si="24"/>
        <v>0</v>
      </c>
    </row>
    <row r="144" spans="9:17" x14ac:dyDescent="0.2">
      <c r="I144" s="19" t="str">
        <f t="shared" si="25"/>
        <v>B224</v>
      </c>
      <c r="J144">
        <f t="shared" si="26"/>
        <v>224</v>
      </c>
      <c r="K144" s="25">
        <f t="shared" ca="1" si="18"/>
        <v>0</v>
      </c>
      <c r="L144">
        <f t="shared" ca="1" si="19"/>
        <v>0</v>
      </c>
      <c r="M144">
        <f t="shared" ca="1" si="20"/>
        <v>0</v>
      </c>
      <c r="N144">
        <f t="shared" ca="1" si="21"/>
        <v>0</v>
      </c>
      <c r="O144">
        <f t="shared" ca="1" si="22"/>
        <v>0</v>
      </c>
      <c r="P144">
        <f t="shared" ca="1" si="23"/>
        <v>0</v>
      </c>
      <c r="Q144">
        <f t="shared" ca="1" si="24"/>
        <v>0</v>
      </c>
    </row>
    <row r="145" spans="9:17" x14ac:dyDescent="0.2">
      <c r="I145" s="19" t="str">
        <f t="shared" si="25"/>
        <v>B225</v>
      </c>
      <c r="J145">
        <f t="shared" si="26"/>
        <v>225</v>
      </c>
      <c r="K145" s="25">
        <f t="shared" ca="1" si="18"/>
        <v>0</v>
      </c>
      <c r="L145">
        <f t="shared" ca="1" si="19"/>
        <v>0</v>
      </c>
      <c r="M145">
        <f t="shared" ca="1" si="20"/>
        <v>0</v>
      </c>
      <c r="N145">
        <f t="shared" ca="1" si="21"/>
        <v>0</v>
      </c>
      <c r="O145">
        <f t="shared" ca="1" si="22"/>
        <v>0</v>
      </c>
      <c r="P145">
        <f t="shared" ca="1" si="23"/>
        <v>0</v>
      </c>
      <c r="Q145">
        <f t="shared" ca="1" si="24"/>
        <v>0</v>
      </c>
    </row>
    <row r="146" spans="9:17" x14ac:dyDescent="0.2">
      <c r="I146" s="19" t="str">
        <f t="shared" si="25"/>
        <v>B226</v>
      </c>
      <c r="J146">
        <f t="shared" si="26"/>
        <v>226</v>
      </c>
      <c r="K146" s="25">
        <f t="shared" ca="1" si="18"/>
        <v>0</v>
      </c>
      <c r="L146">
        <f t="shared" ca="1" si="19"/>
        <v>0</v>
      </c>
      <c r="M146">
        <f t="shared" ca="1" si="20"/>
        <v>0</v>
      </c>
      <c r="N146">
        <f t="shared" ca="1" si="21"/>
        <v>0</v>
      </c>
      <c r="O146">
        <f t="shared" ca="1" si="22"/>
        <v>0</v>
      </c>
      <c r="P146">
        <f t="shared" ca="1" si="23"/>
        <v>0</v>
      </c>
      <c r="Q146">
        <f t="shared" ca="1" si="24"/>
        <v>0</v>
      </c>
    </row>
    <row r="147" spans="9:17" x14ac:dyDescent="0.2">
      <c r="I147" s="19" t="str">
        <f t="shared" si="25"/>
        <v>B227</v>
      </c>
      <c r="J147">
        <f t="shared" si="26"/>
        <v>227</v>
      </c>
      <c r="K147" s="25">
        <f t="shared" ca="1" si="18"/>
        <v>0</v>
      </c>
      <c r="L147">
        <f t="shared" ca="1" si="19"/>
        <v>0</v>
      </c>
      <c r="M147">
        <f t="shared" ca="1" si="20"/>
        <v>0</v>
      </c>
      <c r="N147">
        <f t="shared" ca="1" si="21"/>
        <v>0</v>
      </c>
      <c r="O147">
        <f t="shared" ca="1" si="22"/>
        <v>0</v>
      </c>
      <c r="P147">
        <f t="shared" ca="1" si="23"/>
        <v>0</v>
      </c>
      <c r="Q147">
        <f t="shared" ca="1" si="24"/>
        <v>0</v>
      </c>
    </row>
    <row r="148" spans="9:17" x14ac:dyDescent="0.2">
      <c r="I148" s="19" t="str">
        <f t="shared" si="25"/>
        <v>B228</v>
      </c>
      <c r="J148">
        <f t="shared" si="26"/>
        <v>228</v>
      </c>
      <c r="K148" s="25">
        <f t="shared" ca="1" si="18"/>
        <v>0</v>
      </c>
      <c r="L148">
        <f t="shared" ca="1" si="19"/>
        <v>0</v>
      </c>
      <c r="M148">
        <f t="shared" ca="1" si="20"/>
        <v>0</v>
      </c>
      <c r="N148">
        <f t="shared" ca="1" si="21"/>
        <v>0</v>
      </c>
      <c r="O148">
        <f t="shared" ca="1" si="22"/>
        <v>0</v>
      </c>
      <c r="P148">
        <f t="shared" ca="1" si="23"/>
        <v>0</v>
      </c>
      <c r="Q148">
        <f t="shared" ca="1" si="24"/>
        <v>0</v>
      </c>
    </row>
    <row r="149" spans="9:17" x14ac:dyDescent="0.2">
      <c r="I149" s="19" t="str">
        <f t="shared" si="25"/>
        <v>B229</v>
      </c>
      <c r="J149">
        <f t="shared" si="26"/>
        <v>229</v>
      </c>
      <c r="K149" s="25">
        <f t="shared" ca="1" si="18"/>
        <v>0</v>
      </c>
      <c r="L149">
        <f t="shared" ca="1" si="19"/>
        <v>0</v>
      </c>
      <c r="M149">
        <f t="shared" ca="1" si="20"/>
        <v>0</v>
      </c>
      <c r="N149">
        <f t="shared" ca="1" si="21"/>
        <v>0</v>
      </c>
      <c r="O149">
        <f t="shared" ca="1" si="22"/>
        <v>0</v>
      </c>
      <c r="P149">
        <f t="shared" ca="1" si="23"/>
        <v>0</v>
      </c>
      <c r="Q149">
        <f t="shared" ca="1" si="24"/>
        <v>0</v>
      </c>
    </row>
    <row r="150" spans="9:17" x14ac:dyDescent="0.2">
      <c r="I150" s="19" t="str">
        <f t="shared" si="25"/>
        <v>B230</v>
      </c>
      <c r="J150">
        <f t="shared" si="26"/>
        <v>230</v>
      </c>
      <c r="K150" s="25">
        <f t="shared" ca="1" si="18"/>
        <v>0</v>
      </c>
      <c r="L150">
        <f t="shared" ca="1" si="19"/>
        <v>0</v>
      </c>
      <c r="M150">
        <f t="shared" ca="1" si="20"/>
        <v>0</v>
      </c>
      <c r="N150">
        <f t="shared" ca="1" si="21"/>
        <v>0</v>
      </c>
      <c r="O150">
        <f t="shared" ca="1" si="22"/>
        <v>0</v>
      </c>
      <c r="P150">
        <f t="shared" ca="1" si="23"/>
        <v>0</v>
      </c>
      <c r="Q150">
        <f t="shared" ca="1" si="24"/>
        <v>0</v>
      </c>
    </row>
    <row r="151" spans="9:17" x14ac:dyDescent="0.2">
      <c r="I151" s="19" t="str">
        <f t="shared" si="25"/>
        <v>B231</v>
      </c>
      <c r="J151">
        <f t="shared" si="26"/>
        <v>231</v>
      </c>
      <c r="K151" s="25">
        <f t="shared" ca="1" si="18"/>
        <v>0</v>
      </c>
      <c r="L151">
        <f t="shared" ca="1" si="19"/>
        <v>0</v>
      </c>
      <c r="M151">
        <f t="shared" ca="1" si="20"/>
        <v>0</v>
      </c>
      <c r="N151">
        <f t="shared" ca="1" si="21"/>
        <v>0</v>
      </c>
      <c r="O151">
        <f t="shared" ca="1" si="22"/>
        <v>0</v>
      </c>
      <c r="P151">
        <f t="shared" ca="1" si="23"/>
        <v>0</v>
      </c>
      <c r="Q151">
        <f t="shared" ca="1" si="24"/>
        <v>0</v>
      </c>
    </row>
    <row r="152" spans="9:17" x14ac:dyDescent="0.2">
      <c r="I152" s="19" t="str">
        <f t="shared" si="25"/>
        <v>B232</v>
      </c>
      <c r="J152">
        <f t="shared" si="26"/>
        <v>232</v>
      </c>
      <c r="K152" s="25">
        <f t="shared" ca="1" si="18"/>
        <v>0</v>
      </c>
      <c r="L152">
        <f t="shared" ca="1" si="19"/>
        <v>0</v>
      </c>
      <c r="M152">
        <f t="shared" ca="1" si="20"/>
        <v>0</v>
      </c>
      <c r="N152">
        <f t="shared" ca="1" si="21"/>
        <v>0</v>
      </c>
      <c r="O152">
        <f t="shared" ca="1" si="22"/>
        <v>0</v>
      </c>
      <c r="P152">
        <f t="shared" ca="1" si="23"/>
        <v>0</v>
      </c>
      <c r="Q152">
        <f t="shared" ca="1" si="24"/>
        <v>0</v>
      </c>
    </row>
    <row r="153" spans="9:17" x14ac:dyDescent="0.2">
      <c r="I153" s="19" t="str">
        <f t="shared" si="25"/>
        <v>B233</v>
      </c>
      <c r="J153">
        <f t="shared" si="26"/>
        <v>233</v>
      </c>
      <c r="K153" s="25">
        <f t="shared" ca="1" si="18"/>
        <v>0</v>
      </c>
      <c r="L153">
        <f t="shared" ca="1" si="19"/>
        <v>0</v>
      </c>
      <c r="M153">
        <f t="shared" ca="1" si="20"/>
        <v>0</v>
      </c>
      <c r="N153">
        <f t="shared" ca="1" si="21"/>
        <v>0</v>
      </c>
      <c r="O153">
        <f t="shared" ca="1" si="22"/>
        <v>0</v>
      </c>
      <c r="P153">
        <f t="shared" ca="1" si="23"/>
        <v>0</v>
      </c>
      <c r="Q153">
        <f t="shared" ca="1" si="24"/>
        <v>0</v>
      </c>
    </row>
    <row r="154" spans="9:17" x14ac:dyDescent="0.2">
      <c r="I154" s="19" t="str">
        <f t="shared" si="25"/>
        <v>B234</v>
      </c>
      <c r="J154">
        <f t="shared" si="26"/>
        <v>234</v>
      </c>
      <c r="K154" s="25">
        <f t="shared" ca="1" si="18"/>
        <v>0</v>
      </c>
      <c r="L154">
        <f t="shared" ca="1" si="19"/>
        <v>0</v>
      </c>
      <c r="M154">
        <f t="shared" ca="1" si="20"/>
        <v>0</v>
      </c>
      <c r="N154">
        <f t="shared" ca="1" si="21"/>
        <v>0</v>
      </c>
      <c r="O154">
        <f t="shared" ca="1" si="22"/>
        <v>0</v>
      </c>
      <c r="P154">
        <f t="shared" ca="1" si="23"/>
        <v>0</v>
      </c>
      <c r="Q154">
        <f t="shared" ca="1" si="24"/>
        <v>0</v>
      </c>
    </row>
    <row r="155" spans="9:17" x14ac:dyDescent="0.2">
      <c r="I155" s="19" t="str">
        <f t="shared" si="25"/>
        <v>B235</v>
      </c>
      <c r="J155">
        <f t="shared" si="26"/>
        <v>235</v>
      </c>
      <c r="K155" s="25">
        <f t="shared" ca="1" si="18"/>
        <v>0</v>
      </c>
      <c r="L155">
        <f t="shared" ca="1" si="19"/>
        <v>0</v>
      </c>
      <c r="M155">
        <f t="shared" ca="1" si="20"/>
        <v>0</v>
      </c>
      <c r="N155">
        <f t="shared" ca="1" si="21"/>
        <v>0</v>
      </c>
      <c r="O155">
        <f t="shared" ca="1" si="22"/>
        <v>0</v>
      </c>
      <c r="P155">
        <f t="shared" ca="1" si="23"/>
        <v>0</v>
      </c>
      <c r="Q155">
        <f t="shared" ca="1" si="24"/>
        <v>0</v>
      </c>
    </row>
    <row r="156" spans="9:17" x14ac:dyDescent="0.2">
      <c r="I156" s="19" t="str">
        <f t="shared" si="25"/>
        <v>B236</v>
      </c>
      <c r="J156">
        <f t="shared" si="26"/>
        <v>236</v>
      </c>
      <c r="K156" s="25">
        <f t="shared" ca="1" si="18"/>
        <v>0</v>
      </c>
      <c r="L156">
        <f t="shared" ca="1" si="19"/>
        <v>0</v>
      </c>
      <c r="M156">
        <f t="shared" ca="1" si="20"/>
        <v>0</v>
      </c>
      <c r="N156">
        <f t="shared" ca="1" si="21"/>
        <v>0</v>
      </c>
      <c r="O156">
        <f t="shared" ca="1" si="22"/>
        <v>0</v>
      </c>
      <c r="P156">
        <f t="shared" ca="1" si="23"/>
        <v>0</v>
      </c>
      <c r="Q156">
        <f t="shared" ca="1" si="24"/>
        <v>0</v>
      </c>
    </row>
    <row r="157" spans="9:17" x14ac:dyDescent="0.2">
      <c r="I157" s="19" t="str">
        <f t="shared" si="25"/>
        <v>B237</v>
      </c>
      <c r="J157">
        <f t="shared" si="26"/>
        <v>237</v>
      </c>
      <c r="K157" s="25">
        <f t="shared" ca="1" si="18"/>
        <v>0</v>
      </c>
      <c r="L157">
        <f t="shared" ca="1" si="19"/>
        <v>0</v>
      </c>
      <c r="M157">
        <f t="shared" ca="1" si="20"/>
        <v>0</v>
      </c>
      <c r="N157">
        <f t="shared" ca="1" si="21"/>
        <v>0</v>
      </c>
      <c r="O157">
        <f t="shared" ca="1" si="22"/>
        <v>0</v>
      </c>
      <c r="P157">
        <f t="shared" ca="1" si="23"/>
        <v>0</v>
      </c>
      <c r="Q157">
        <f t="shared" ca="1" si="24"/>
        <v>0</v>
      </c>
    </row>
    <row r="158" spans="9:17" x14ac:dyDescent="0.2">
      <c r="I158" s="19" t="str">
        <f t="shared" si="25"/>
        <v>B238</v>
      </c>
      <c r="J158">
        <f t="shared" si="26"/>
        <v>238</v>
      </c>
      <c r="K158" s="25">
        <f t="shared" ca="1" si="18"/>
        <v>0</v>
      </c>
      <c r="L158">
        <f t="shared" ca="1" si="19"/>
        <v>0</v>
      </c>
      <c r="M158">
        <f t="shared" ca="1" si="20"/>
        <v>0</v>
      </c>
      <c r="N158">
        <f t="shared" ca="1" si="21"/>
        <v>0</v>
      </c>
      <c r="O158">
        <f t="shared" ca="1" si="22"/>
        <v>0</v>
      </c>
      <c r="P158">
        <f t="shared" ca="1" si="23"/>
        <v>0</v>
      </c>
      <c r="Q158">
        <f t="shared" ca="1" si="24"/>
        <v>0</v>
      </c>
    </row>
    <row r="159" spans="9:17" x14ac:dyDescent="0.2">
      <c r="I159" s="19" t="str">
        <f t="shared" si="25"/>
        <v>B239</v>
      </c>
      <c r="J159">
        <f t="shared" si="26"/>
        <v>239</v>
      </c>
      <c r="K159" s="25">
        <f t="shared" ca="1" si="18"/>
        <v>0</v>
      </c>
      <c r="L159">
        <f t="shared" ca="1" si="19"/>
        <v>0</v>
      </c>
      <c r="M159">
        <f t="shared" ca="1" si="20"/>
        <v>0</v>
      </c>
      <c r="N159">
        <f t="shared" ca="1" si="21"/>
        <v>0</v>
      </c>
      <c r="O159">
        <f t="shared" ca="1" si="22"/>
        <v>0</v>
      </c>
      <c r="P159">
        <f t="shared" ca="1" si="23"/>
        <v>0</v>
      </c>
      <c r="Q159">
        <f t="shared" ca="1" si="24"/>
        <v>0</v>
      </c>
    </row>
    <row r="160" spans="9:17" x14ac:dyDescent="0.2">
      <c r="I160" s="19" t="str">
        <f t="shared" si="25"/>
        <v>B240</v>
      </c>
      <c r="J160">
        <f t="shared" si="26"/>
        <v>240</v>
      </c>
      <c r="K160" s="25">
        <f t="shared" ca="1" si="18"/>
        <v>0</v>
      </c>
      <c r="L160">
        <f t="shared" ca="1" si="19"/>
        <v>0</v>
      </c>
      <c r="M160">
        <f t="shared" ca="1" si="20"/>
        <v>0</v>
      </c>
      <c r="N160">
        <f t="shared" ca="1" si="21"/>
        <v>0</v>
      </c>
      <c r="O160">
        <f t="shared" ca="1" si="22"/>
        <v>0</v>
      </c>
      <c r="P160">
        <f t="shared" ca="1" si="23"/>
        <v>0</v>
      </c>
      <c r="Q160">
        <f t="shared" ca="1" si="24"/>
        <v>0</v>
      </c>
    </row>
    <row r="161" spans="9:17" x14ac:dyDescent="0.2">
      <c r="I161" s="19" t="str">
        <f t="shared" si="25"/>
        <v>B241</v>
      </c>
      <c r="J161">
        <f t="shared" si="26"/>
        <v>241</v>
      </c>
      <c r="K161" s="25">
        <f t="shared" ca="1" si="18"/>
        <v>0</v>
      </c>
      <c r="L161">
        <f t="shared" ca="1" si="19"/>
        <v>0</v>
      </c>
      <c r="M161">
        <f t="shared" ca="1" si="20"/>
        <v>0</v>
      </c>
      <c r="N161">
        <f t="shared" ca="1" si="21"/>
        <v>0</v>
      </c>
      <c r="O161">
        <f t="shared" ca="1" si="22"/>
        <v>0</v>
      </c>
      <c r="P161">
        <f t="shared" ca="1" si="23"/>
        <v>0</v>
      </c>
      <c r="Q161">
        <f t="shared" ca="1" si="24"/>
        <v>0</v>
      </c>
    </row>
    <row r="162" spans="9:17" x14ac:dyDescent="0.2">
      <c r="I162" s="19" t="str">
        <f t="shared" si="25"/>
        <v>B242</v>
      </c>
      <c r="J162">
        <f t="shared" si="26"/>
        <v>242</v>
      </c>
      <c r="K162" s="25">
        <f t="shared" ca="1" si="18"/>
        <v>0</v>
      </c>
      <c r="L162">
        <f t="shared" ca="1" si="19"/>
        <v>0</v>
      </c>
      <c r="M162">
        <f t="shared" ca="1" si="20"/>
        <v>0</v>
      </c>
      <c r="N162">
        <f t="shared" ca="1" si="21"/>
        <v>0</v>
      </c>
      <c r="O162">
        <f t="shared" ca="1" si="22"/>
        <v>0</v>
      </c>
      <c r="P162">
        <f t="shared" ca="1" si="23"/>
        <v>0</v>
      </c>
      <c r="Q162">
        <f t="shared" ca="1" si="24"/>
        <v>0</v>
      </c>
    </row>
    <row r="163" spans="9:17" x14ac:dyDescent="0.2">
      <c r="I163" s="19" t="str">
        <f t="shared" si="25"/>
        <v>B243</v>
      </c>
      <c r="J163">
        <f t="shared" si="26"/>
        <v>243</v>
      </c>
      <c r="K163" s="25">
        <f t="shared" ca="1" si="18"/>
        <v>0</v>
      </c>
      <c r="L163">
        <f t="shared" ca="1" si="19"/>
        <v>0</v>
      </c>
      <c r="M163">
        <f t="shared" ca="1" si="20"/>
        <v>0</v>
      </c>
      <c r="N163">
        <f t="shared" ca="1" si="21"/>
        <v>0</v>
      </c>
      <c r="O163">
        <f t="shared" ca="1" si="22"/>
        <v>0</v>
      </c>
      <c r="P163">
        <f t="shared" ca="1" si="23"/>
        <v>0</v>
      </c>
      <c r="Q163">
        <f t="shared" ca="1" si="24"/>
        <v>0</v>
      </c>
    </row>
    <row r="164" spans="9:17" x14ac:dyDescent="0.2">
      <c r="I164" s="19" t="str">
        <f t="shared" si="25"/>
        <v>B244</v>
      </c>
      <c r="J164">
        <f t="shared" si="26"/>
        <v>244</v>
      </c>
      <c r="K164" s="25">
        <f t="shared" ca="1" si="18"/>
        <v>0</v>
      </c>
      <c r="L164">
        <f t="shared" ca="1" si="19"/>
        <v>0</v>
      </c>
      <c r="M164">
        <f t="shared" ca="1" si="20"/>
        <v>0</v>
      </c>
      <c r="N164">
        <f t="shared" ca="1" si="21"/>
        <v>0</v>
      </c>
      <c r="O164">
        <f t="shared" ca="1" si="22"/>
        <v>0</v>
      </c>
      <c r="P164">
        <f t="shared" ca="1" si="23"/>
        <v>0</v>
      </c>
      <c r="Q164">
        <f t="shared" ca="1" si="24"/>
        <v>0</v>
      </c>
    </row>
    <row r="165" spans="9:17" x14ac:dyDescent="0.2">
      <c r="I165" s="19" t="str">
        <f t="shared" si="25"/>
        <v>B245</v>
      </c>
      <c r="J165">
        <f t="shared" si="26"/>
        <v>245</v>
      </c>
      <c r="K165" s="25">
        <f t="shared" ca="1" si="18"/>
        <v>0</v>
      </c>
      <c r="L165">
        <f t="shared" ca="1" si="19"/>
        <v>0</v>
      </c>
      <c r="M165">
        <f t="shared" ca="1" si="20"/>
        <v>0</v>
      </c>
      <c r="N165">
        <f t="shared" ca="1" si="21"/>
        <v>0</v>
      </c>
      <c r="O165">
        <f t="shared" ca="1" si="22"/>
        <v>0</v>
      </c>
      <c r="P165">
        <f t="shared" ca="1" si="23"/>
        <v>0</v>
      </c>
      <c r="Q165">
        <f t="shared" ca="1" si="24"/>
        <v>0</v>
      </c>
    </row>
    <row r="166" spans="9:17" x14ac:dyDescent="0.2">
      <c r="I166" s="19" t="str">
        <f t="shared" si="25"/>
        <v>B246</v>
      </c>
      <c r="J166">
        <f t="shared" si="26"/>
        <v>246</v>
      </c>
      <c r="K166" s="25">
        <f t="shared" ca="1" si="18"/>
        <v>0</v>
      </c>
      <c r="L166">
        <f t="shared" ca="1" si="19"/>
        <v>0</v>
      </c>
      <c r="M166">
        <f t="shared" ca="1" si="20"/>
        <v>0</v>
      </c>
      <c r="N166">
        <f t="shared" ca="1" si="21"/>
        <v>0</v>
      </c>
      <c r="O166">
        <f t="shared" ca="1" si="22"/>
        <v>0</v>
      </c>
      <c r="P166">
        <f t="shared" ca="1" si="23"/>
        <v>0</v>
      </c>
      <c r="Q166">
        <f t="shared" ca="1" si="24"/>
        <v>0</v>
      </c>
    </row>
    <row r="167" spans="9:17" x14ac:dyDescent="0.2">
      <c r="I167" s="19" t="str">
        <f t="shared" si="25"/>
        <v>B247</v>
      </c>
      <c r="J167">
        <f t="shared" si="26"/>
        <v>247</v>
      </c>
      <c r="K167" s="25">
        <f t="shared" ca="1" si="18"/>
        <v>0</v>
      </c>
      <c r="L167">
        <f t="shared" ca="1" si="19"/>
        <v>0</v>
      </c>
      <c r="M167">
        <f t="shared" ca="1" si="20"/>
        <v>0</v>
      </c>
      <c r="N167">
        <f t="shared" ca="1" si="21"/>
        <v>0</v>
      </c>
      <c r="O167">
        <f t="shared" ca="1" si="22"/>
        <v>0</v>
      </c>
      <c r="P167">
        <f t="shared" ca="1" si="23"/>
        <v>0</v>
      </c>
      <c r="Q167">
        <f t="shared" ca="1" si="24"/>
        <v>0</v>
      </c>
    </row>
    <row r="168" spans="9:17" x14ac:dyDescent="0.2">
      <c r="I168" s="19" t="str">
        <f t="shared" si="25"/>
        <v>B248</v>
      </c>
      <c r="J168">
        <f t="shared" si="26"/>
        <v>248</v>
      </c>
      <c r="K168" s="25">
        <f t="shared" ca="1" si="18"/>
        <v>0</v>
      </c>
      <c r="L168">
        <f t="shared" ca="1" si="19"/>
        <v>0</v>
      </c>
      <c r="M168">
        <f t="shared" ca="1" si="20"/>
        <v>0</v>
      </c>
      <c r="N168">
        <f t="shared" ca="1" si="21"/>
        <v>0</v>
      </c>
      <c r="O168">
        <f t="shared" ca="1" si="22"/>
        <v>0</v>
      </c>
      <c r="P168">
        <f t="shared" ca="1" si="23"/>
        <v>0</v>
      </c>
      <c r="Q168">
        <f t="shared" ca="1" si="24"/>
        <v>0</v>
      </c>
    </row>
    <row r="169" spans="9:17" x14ac:dyDescent="0.2">
      <c r="I169" s="19" t="str">
        <f t="shared" si="25"/>
        <v>B249</v>
      </c>
      <c r="J169">
        <f t="shared" si="26"/>
        <v>249</v>
      </c>
      <c r="K169" s="25">
        <f t="shared" ca="1" si="18"/>
        <v>0</v>
      </c>
      <c r="L169">
        <f t="shared" ca="1" si="19"/>
        <v>0</v>
      </c>
      <c r="M169">
        <f t="shared" ca="1" si="20"/>
        <v>0</v>
      </c>
      <c r="N169">
        <f t="shared" ca="1" si="21"/>
        <v>0</v>
      </c>
      <c r="O169">
        <f t="shared" ca="1" si="22"/>
        <v>0</v>
      </c>
      <c r="P169">
        <f t="shared" ca="1" si="23"/>
        <v>0</v>
      </c>
      <c r="Q169">
        <f t="shared" ca="1" si="24"/>
        <v>0</v>
      </c>
    </row>
    <row r="170" spans="9:17" x14ac:dyDescent="0.2">
      <c r="I170" s="19" t="str">
        <f t="shared" si="25"/>
        <v>B250</v>
      </c>
      <c r="J170">
        <f t="shared" si="26"/>
        <v>250</v>
      </c>
      <c r="K170" s="25">
        <f t="shared" ca="1" si="18"/>
        <v>0</v>
      </c>
      <c r="L170">
        <f t="shared" ca="1" si="19"/>
        <v>0</v>
      </c>
      <c r="M170">
        <f t="shared" ca="1" si="20"/>
        <v>0</v>
      </c>
      <c r="N170">
        <f t="shared" ca="1" si="21"/>
        <v>0</v>
      </c>
      <c r="O170">
        <f t="shared" ca="1" si="22"/>
        <v>0</v>
      </c>
      <c r="P170">
        <f t="shared" ca="1" si="23"/>
        <v>0</v>
      </c>
      <c r="Q170">
        <f t="shared" ca="1" si="24"/>
        <v>0</v>
      </c>
    </row>
    <row r="171" spans="9:17" x14ac:dyDescent="0.2">
      <c r="I171" s="19" t="str">
        <f t="shared" si="25"/>
        <v>B251</v>
      </c>
      <c r="J171">
        <f t="shared" si="26"/>
        <v>251</v>
      </c>
      <c r="K171" s="25">
        <f t="shared" ca="1" si="18"/>
        <v>0</v>
      </c>
      <c r="L171">
        <f t="shared" ca="1" si="19"/>
        <v>0</v>
      </c>
      <c r="M171">
        <f t="shared" ca="1" si="20"/>
        <v>0</v>
      </c>
      <c r="N171">
        <f t="shared" ca="1" si="21"/>
        <v>0</v>
      </c>
      <c r="O171">
        <f t="shared" ca="1" si="22"/>
        <v>0</v>
      </c>
      <c r="P171">
        <f t="shared" ca="1" si="23"/>
        <v>0</v>
      </c>
      <c r="Q171">
        <f t="shared" ca="1" si="24"/>
        <v>0</v>
      </c>
    </row>
    <row r="172" spans="9:17" x14ac:dyDescent="0.2">
      <c r="I172" s="19" t="str">
        <f t="shared" si="25"/>
        <v>B252</v>
      </c>
      <c r="J172">
        <f t="shared" si="26"/>
        <v>252</v>
      </c>
      <c r="K172" s="25">
        <f t="shared" ca="1" si="18"/>
        <v>0</v>
      </c>
      <c r="L172">
        <f t="shared" ca="1" si="19"/>
        <v>0</v>
      </c>
      <c r="M172">
        <f t="shared" ca="1" si="20"/>
        <v>0</v>
      </c>
      <c r="N172">
        <f t="shared" ca="1" si="21"/>
        <v>0</v>
      </c>
      <c r="O172">
        <f t="shared" ca="1" si="22"/>
        <v>0</v>
      </c>
      <c r="P172">
        <f t="shared" ca="1" si="23"/>
        <v>0</v>
      </c>
      <c r="Q172">
        <f t="shared" ca="1" si="24"/>
        <v>0</v>
      </c>
    </row>
    <row r="173" spans="9:17" x14ac:dyDescent="0.2">
      <c r="I173" s="19" t="str">
        <f t="shared" si="25"/>
        <v>B253</v>
      </c>
      <c r="J173">
        <f t="shared" si="26"/>
        <v>253</v>
      </c>
      <c r="K173" s="25">
        <f t="shared" ca="1" si="18"/>
        <v>0</v>
      </c>
      <c r="L173">
        <f t="shared" ca="1" si="19"/>
        <v>0</v>
      </c>
      <c r="M173">
        <f t="shared" ca="1" si="20"/>
        <v>0</v>
      </c>
      <c r="N173">
        <f t="shared" ca="1" si="21"/>
        <v>0</v>
      </c>
      <c r="O173">
        <f t="shared" ca="1" si="22"/>
        <v>0</v>
      </c>
      <c r="P173">
        <f t="shared" ca="1" si="23"/>
        <v>0</v>
      </c>
      <c r="Q173">
        <f t="shared" ca="1" si="24"/>
        <v>0</v>
      </c>
    </row>
    <row r="174" spans="9:17" x14ac:dyDescent="0.2">
      <c r="I174" s="19" t="str">
        <f t="shared" si="25"/>
        <v>B254</v>
      </c>
      <c r="J174">
        <f t="shared" si="26"/>
        <v>254</v>
      </c>
      <c r="K174" s="25">
        <f t="shared" ca="1" si="18"/>
        <v>0</v>
      </c>
      <c r="L174">
        <f t="shared" ca="1" si="19"/>
        <v>0</v>
      </c>
      <c r="M174">
        <f t="shared" ca="1" si="20"/>
        <v>0</v>
      </c>
      <c r="N174">
        <f t="shared" ca="1" si="21"/>
        <v>0</v>
      </c>
      <c r="O174">
        <f t="shared" ca="1" si="22"/>
        <v>0</v>
      </c>
      <c r="P174">
        <f t="shared" ca="1" si="23"/>
        <v>0</v>
      </c>
      <c r="Q174">
        <f t="shared" ca="1" si="24"/>
        <v>0</v>
      </c>
    </row>
    <row r="175" spans="9:17" x14ac:dyDescent="0.2">
      <c r="I175" s="19" t="str">
        <f t="shared" si="25"/>
        <v>B255</v>
      </c>
      <c r="J175">
        <f t="shared" si="26"/>
        <v>255</v>
      </c>
      <c r="K175" s="25">
        <f t="shared" ca="1" si="18"/>
        <v>0</v>
      </c>
      <c r="L175">
        <f t="shared" ca="1" si="19"/>
        <v>0</v>
      </c>
      <c r="M175">
        <f t="shared" ca="1" si="20"/>
        <v>0</v>
      </c>
      <c r="N175">
        <f t="shared" ca="1" si="21"/>
        <v>0</v>
      </c>
      <c r="O175">
        <f t="shared" ca="1" si="22"/>
        <v>0</v>
      </c>
      <c r="P175">
        <f t="shared" ca="1" si="23"/>
        <v>0</v>
      </c>
      <c r="Q175">
        <f t="shared" ca="1" si="24"/>
        <v>0</v>
      </c>
    </row>
    <row r="176" spans="9:17" x14ac:dyDescent="0.2">
      <c r="I176" s="19" t="str">
        <f t="shared" si="25"/>
        <v>B256</v>
      </c>
      <c r="J176">
        <f t="shared" si="26"/>
        <v>256</v>
      </c>
      <c r="K176" s="25">
        <f t="shared" ca="1" si="18"/>
        <v>0</v>
      </c>
      <c r="L176">
        <f t="shared" ca="1" si="19"/>
        <v>0</v>
      </c>
      <c r="M176">
        <f t="shared" ca="1" si="20"/>
        <v>0</v>
      </c>
      <c r="N176">
        <f t="shared" ca="1" si="21"/>
        <v>0</v>
      </c>
      <c r="O176">
        <f t="shared" ca="1" si="22"/>
        <v>0</v>
      </c>
      <c r="P176">
        <f t="shared" ca="1" si="23"/>
        <v>0</v>
      </c>
      <c r="Q176">
        <f t="shared" ca="1" si="24"/>
        <v>0</v>
      </c>
    </row>
    <row r="177" spans="9:17" x14ac:dyDescent="0.2">
      <c r="I177" s="19" t="str">
        <f t="shared" si="25"/>
        <v>B257</v>
      </c>
      <c r="J177">
        <f t="shared" si="26"/>
        <v>257</v>
      </c>
      <c r="K177" s="25">
        <f t="shared" ca="1" si="18"/>
        <v>0</v>
      </c>
      <c r="L177">
        <f t="shared" ca="1" si="19"/>
        <v>0</v>
      </c>
      <c r="M177">
        <f t="shared" ca="1" si="20"/>
        <v>0</v>
      </c>
      <c r="N177">
        <f t="shared" ca="1" si="21"/>
        <v>0</v>
      </c>
      <c r="O177">
        <f t="shared" ca="1" si="22"/>
        <v>0</v>
      </c>
      <c r="P177">
        <f t="shared" ca="1" si="23"/>
        <v>0</v>
      </c>
      <c r="Q177">
        <f t="shared" ca="1" si="24"/>
        <v>0</v>
      </c>
    </row>
    <row r="178" spans="9:17" x14ac:dyDescent="0.2">
      <c r="I178" s="19" t="str">
        <f t="shared" si="25"/>
        <v>B258</v>
      </c>
      <c r="J178">
        <f t="shared" si="26"/>
        <v>258</v>
      </c>
      <c r="K178" s="25">
        <f t="shared" ca="1" si="18"/>
        <v>0</v>
      </c>
      <c r="L178">
        <f t="shared" ca="1" si="19"/>
        <v>0</v>
      </c>
      <c r="M178">
        <f t="shared" ca="1" si="20"/>
        <v>0</v>
      </c>
      <c r="N178">
        <f t="shared" ca="1" si="21"/>
        <v>0</v>
      </c>
      <c r="O178">
        <f t="shared" ca="1" si="22"/>
        <v>0</v>
      </c>
      <c r="P178">
        <f t="shared" ca="1" si="23"/>
        <v>0</v>
      </c>
      <c r="Q178">
        <f t="shared" ca="1" si="24"/>
        <v>0</v>
      </c>
    </row>
    <row r="179" spans="9:17" x14ac:dyDescent="0.2">
      <c r="I179" s="19" t="str">
        <f t="shared" si="25"/>
        <v>B259</v>
      </c>
      <c r="J179">
        <f t="shared" si="26"/>
        <v>259</v>
      </c>
      <c r="K179" s="25">
        <f t="shared" ca="1" si="18"/>
        <v>0</v>
      </c>
      <c r="L179">
        <f t="shared" ca="1" si="19"/>
        <v>0</v>
      </c>
      <c r="M179">
        <f t="shared" ca="1" si="20"/>
        <v>0</v>
      </c>
      <c r="N179">
        <f t="shared" ca="1" si="21"/>
        <v>0</v>
      </c>
      <c r="O179">
        <f t="shared" ca="1" si="22"/>
        <v>0</v>
      </c>
      <c r="P179">
        <f t="shared" ca="1" si="23"/>
        <v>0</v>
      </c>
      <c r="Q179">
        <f t="shared" ca="1" si="24"/>
        <v>0</v>
      </c>
    </row>
    <row r="180" spans="9:17" x14ac:dyDescent="0.2">
      <c r="I180" s="19" t="str">
        <f t="shared" si="25"/>
        <v>B260</v>
      </c>
      <c r="J180">
        <f t="shared" si="26"/>
        <v>260</v>
      </c>
      <c r="K180" s="25">
        <f t="shared" ca="1" si="18"/>
        <v>0</v>
      </c>
      <c r="L180">
        <f t="shared" ca="1" si="19"/>
        <v>0</v>
      </c>
      <c r="M180">
        <f t="shared" ca="1" si="20"/>
        <v>0</v>
      </c>
      <c r="N180">
        <f t="shared" ca="1" si="21"/>
        <v>0</v>
      </c>
      <c r="O180">
        <f t="shared" ca="1" si="22"/>
        <v>0</v>
      </c>
      <c r="P180">
        <f t="shared" ca="1" si="23"/>
        <v>0</v>
      </c>
      <c r="Q180">
        <f t="shared" ca="1" si="24"/>
        <v>0</v>
      </c>
    </row>
    <row r="181" spans="9:17" x14ac:dyDescent="0.2">
      <c r="I181" s="19" t="str">
        <f t="shared" si="25"/>
        <v>B261</v>
      </c>
      <c r="J181">
        <f t="shared" si="26"/>
        <v>261</v>
      </c>
      <c r="K181" s="25">
        <f t="shared" ca="1" si="18"/>
        <v>0</v>
      </c>
      <c r="L181">
        <f t="shared" ca="1" si="19"/>
        <v>0</v>
      </c>
      <c r="M181">
        <f t="shared" ca="1" si="20"/>
        <v>0</v>
      </c>
      <c r="N181">
        <f t="shared" ca="1" si="21"/>
        <v>0</v>
      </c>
      <c r="O181">
        <f t="shared" ca="1" si="22"/>
        <v>0</v>
      </c>
      <c r="P181">
        <f t="shared" ca="1" si="23"/>
        <v>0</v>
      </c>
      <c r="Q181">
        <f t="shared" ca="1" si="24"/>
        <v>0</v>
      </c>
    </row>
    <row r="182" spans="9:17" x14ac:dyDescent="0.2">
      <c r="I182" s="19" t="str">
        <f t="shared" si="25"/>
        <v>B262</v>
      </c>
      <c r="J182">
        <f t="shared" si="26"/>
        <v>262</v>
      </c>
      <c r="K182" s="25">
        <f t="shared" ca="1" si="18"/>
        <v>0</v>
      </c>
      <c r="L182">
        <f t="shared" ca="1" si="19"/>
        <v>0</v>
      </c>
      <c r="M182">
        <f t="shared" ca="1" si="20"/>
        <v>0</v>
      </c>
      <c r="N182">
        <f t="shared" ca="1" si="21"/>
        <v>0</v>
      </c>
      <c r="O182">
        <f t="shared" ca="1" si="22"/>
        <v>0</v>
      </c>
      <c r="P182">
        <f t="shared" ca="1" si="23"/>
        <v>0</v>
      </c>
      <c r="Q182">
        <f t="shared" ca="1" si="24"/>
        <v>0</v>
      </c>
    </row>
    <row r="183" spans="9:17" x14ac:dyDescent="0.2">
      <c r="I183" s="19" t="str">
        <f t="shared" si="25"/>
        <v>B263</v>
      </c>
      <c r="J183">
        <f t="shared" si="26"/>
        <v>263</v>
      </c>
      <c r="K183" s="25">
        <f t="shared" ca="1" si="18"/>
        <v>0</v>
      </c>
      <c r="L183">
        <f t="shared" ca="1" si="19"/>
        <v>0</v>
      </c>
      <c r="M183">
        <f t="shared" ca="1" si="20"/>
        <v>0</v>
      </c>
      <c r="N183">
        <f t="shared" ca="1" si="21"/>
        <v>0</v>
      </c>
      <c r="O183">
        <f t="shared" ca="1" si="22"/>
        <v>0</v>
      </c>
      <c r="P183">
        <f t="shared" ca="1" si="23"/>
        <v>0</v>
      </c>
      <c r="Q183">
        <f t="shared" ca="1" si="24"/>
        <v>0</v>
      </c>
    </row>
    <row r="184" spans="9:17" x14ac:dyDescent="0.2">
      <c r="I184" s="19" t="str">
        <f t="shared" si="25"/>
        <v>B264</v>
      </c>
      <c r="J184">
        <f t="shared" si="26"/>
        <v>264</v>
      </c>
      <c r="K184" s="25">
        <f t="shared" ca="1" si="18"/>
        <v>0</v>
      </c>
      <c r="L184">
        <f t="shared" ca="1" si="19"/>
        <v>0</v>
      </c>
      <c r="M184">
        <f t="shared" ca="1" si="20"/>
        <v>0</v>
      </c>
      <c r="N184">
        <f t="shared" ca="1" si="21"/>
        <v>0</v>
      </c>
      <c r="O184">
        <f t="shared" ca="1" si="22"/>
        <v>0</v>
      </c>
      <c r="P184">
        <f t="shared" ca="1" si="23"/>
        <v>0</v>
      </c>
      <c r="Q184">
        <f t="shared" ca="1" si="24"/>
        <v>0</v>
      </c>
    </row>
    <row r="185" spans="9:17" x14ac:dyDescent="0.2">
      <c r="I185" s="19" t="str">
        <f t="shared" si="25"/>
        <v>B265</v>
      </c>
      <c r="J185">
        <f t="shared" si="26"/>
        <v>265</v>
      </c>
      <c r="K185" s="25">
        <f t="shared" ca="1" si="18"/>
        <v>0</v>
      </c>
      <c r="L185">
        <f t="shared" ca="1" si="19"/>
        <v>0</v>
      </c>
      <c r="M185">
        <f t="shared" ca="1" si="20"/>
        <v>0</v>
      </c>
      <c r="N185">
        <f t="shared" ca="1" si="21"/>
        <v>0</v>
      </c>
      <c r="O185">
        <f t="shared" ca="1" si="22"/>
        <v>0</v>
      </c>
      <c r="P185">
        <f t="shared" ca="1" si="23"/>
        <v>0</v>
      </c>
      <c r="Q185">
        <f t="shared" ca="1" si="24"/>
        <v>0</v>
      </c>
    </row>
    <row r="186" spans="9:17" x14ac:dyDescent="0.2">
      <c r="I186" s="19" t="str">
        <f t="shared" si="25"/>
        <v>B266</v>
      </c>
      <c r="J186">
        <f t="shared" si="26"/>
        <v>266</v>
      </c>
      <c r="K186" s="25">
        <f t="shared" ca="1" si="18"/>
        <v>0</v>
      </c>
      <c r="L186">
        <f t="shared" ca="1" si="19"/>
        <v>0</v>
      </c>
      <c r="M186">
        <f t="shared" ca="1" si="20"/>
        <v>0</v>
      </c>
      <c r="N186">
        <f t="shared" ca="1" si="21"/>
        <v>0</v>
      </c>
      <c r="O186">
        <f t="shared" ca="1" si="22"/>
        <v>0</v>
      </c>
      <c r="P186">
        <f t="shared" ca="1" si="23"/>
        <v>0</v>
      </c>
      <c r="Q186">
        <f t="shared" ca="1" si="24"/>
        <v>0</v>
      </c>
    </row>
    <row r="187" spans="9:17" x14ac:dyDescent="0.2">
      <c r="I187" s="19" t="str">
        <f t="shared" si="25"/>
        <v>B267</v>
      </c>
      <c r="J187">
        <f t="shared" si="26"/>
        <v>267</v>
      </c>
      <c r="K187" s="25">
        <f t="shared" ca="1" si="18"/>
        <v>0</v>
      </c>
      <c r="L187">
        <f t="shared" ca="1" si="19"/>
        <v>0</v>
      </c>
      <c r="M187">
        <f t="shared" ca="1" si="20"/>
        <v>0</v>
      </c>
      <c r="N187">
        <f t="shared" ca="1" si="21"/>
        <v>0</v>
      </c>
      <c r="O187">
        <f t="shared" ca="1" si="22"/>
        <v>0</v>
      </c>
      <c r="P187">
        <f t="shared" ca="1" si="23"/>
        <v>0</v>
      </c>
      <c r="Q187">
        <f t="shared" ca="1" si="24"/>
        <v>0</v>
      </c>
    </row>
    <row r="188" spans="9:17" x14ac:dyDescent="0.2">
      <c r="I188" s="19" t="str">
        <f t="shared" si="25"/>
        <v>B268</v>
      </c>
      <c r="J188">
        <f t="shared" si="26"/>
        <v>268</v>
      </c>
      <c r="K188" s="25">
        <f t="shared" ca="1" si="18"/>
        <v>0</v>
      </c>
      <c r="L188">
        <f t="shared" ca="1" si="19"/>
        <v>0</v>
      </c>
      <c r="M188">
        <f t="shared" ca="1" si="20"/>
        <v>0</v>
      </c>
      <c r="N188">
        <f t="shared" ca="1" si="21"/>
        <v>0</v>
      </c>
      <c r="O188">
        <f t="shared" ca="1" si="22"/>
        <v>0</v>
      </c>
      <c r="P188">
        <f t="shared" ca="1" si="23"/>
        <v>0</v>
      </c>
      <c r="Q188">
        <f t="shared" ca="1" si="24"/>
        <v>0</v>
      </c>
    </row>
    <row r="189" spans="9:17" x14ac:dyDescent="0.2">
      <c r="I189" s="19" t="str">
        <f t="shared" si="25"/>
        <v>B269</v>
      </c>
      <c r="J189">
        <f t="shared" si="26"/>
        <v>269</v>
      </c>
      <c r="K189" s="25">
        <f t="shared" ca="1" si="18"/>
        <v>0</v>
      </c>
      <c r="L189">
        <f t="shared" ca="1" si="19"/>
        <v>0</v>
      </c>
      <c r="M189">
        <f t="shared" ca="1" si="20"/>
        <v>0</v>
      </c>
      <c r="N189">
        <f t="shared" ca="1" si="21"/>
        <v>0</v>
      </c>
      <c r="O189">
        <f t="shared" ca="1" si="22"/>
        <v>0</v>
      </c>
      <c r="P189">
        <f t="shared" ca="1" si="23"/>
        <v>0</v>
      </c>
      <c r="Q189">
        <f t="shared" ca="1" si="24"/>
        <v>0</v>
      </c>
    </row>
    <row r="190" spans="9:17" x14ac:dyDescent="0.2">
      <c r="I190" s="19" t="str">
        <f t="shared" si="25"/>
        <v>B270</v>
      </c>
      <c r="J190">
        <f t="shared" si="26"/>
        <v>270</v>
      </c>
      <c r="K190" s="25">
        <f t="shared" ca="1" si="18"/>
        <v>0</v>
      </c>
      <c r="L190">
        <f t="shared" ca="1" si="19"/>
        <v>0</v>
      </c>
      <c r="M190">
        <f t="shared" ca="1" si="20"/>
        <v>0</v>
      </c>
      <c r="N190">
        <f t="shared" ca="1" si="21"/>
        <v>0</v>
      </c>
      <c r="O190">
        <f t="shared" ca="1" si="22"/>
        <v>0</v>
      </c>
      <c r="P190">
        <f t="shared" ca="1" si="23"/>
        <v>0</v>
      </c>
      <c r="Q190">
        <f t="shared" ca="1" si="24"/>
        <v>0</v>
      </c>
    </row>
    <row r="191" spans="9:17" x14ac:dyDescent="0.2">
      <c r="I191" s="19" t="str">
        <f t="shared" si="25"/>
        <v>B271</v>
      </c>
      <c r="J191">
        <f t="shared" si="26"/>
        <v>271</v>
      </c>
      <c r="K191" s="25">
        <f t="shared" ca="1" si="18"/>
        <v>0</v>
      </c>
      <c r="L191">
        <f t="shared" ca="1" si="19"/>
        <v>0</v>
      </c>
      <c r="M191">
        <f t="shared" ca="1" si="20"/>
        <v>0</v>
      </c>
      <c r="N191">
        <f t="shared" ca="1" si="21"/>
        <v>0</v>
      </c>
      <c r="O191">
        <f t="shared" ca="1" si="22"/>
        <v>0</v>
      </c>
      <c r="P191">
        <f t="shared" ca="1" si="23"/>
        <v>0</v>
      </c>
      <c r="Q191">
        <f t="shared" ca="1" si="24"/>
        <v>0</v>
      </c>
    </row>
    <row r="192" spans="9:17" x14ac:dyDescent="0.2">
      <c r="I192" s="19" t="str">
        <f t="shared" si="25"/>
        <v>B272</v>
      </c>
      <c r="J192">
        <f t="shared" si="26"/>
        <v>272</v>
      </c>
      <c r="K192" s="25">
        <f t="shared" ca="1" si="18"/>
        <v>0</v>
      </c>
      <c r="L192">
        <f t="shared" ca="1" si="19"/>
        <v>0</v>
      </c>
      <c r="M192">
        <f t="shared" ca="1" si="20"/>
        <v>0</v>
      </c>
      <c r="N192">
        <f t="shared" ca="1" si="21"/>
        <v>0</v>
      </c>
      <c r="O192">
        <f t="shared" ca="1" si="22"/>
        <v>0</v>
      </c>
      <c r="P192">
        <f t="shared" ca="1" si="23"/>
        <v>0</v>
      </c>
      <c r="Q192">
        <f t="shared" ca="1" si="24"/>
        <v>0</v>
      </c>
    </row>
    <row r="193" spans="9:17" x14ac:dyDescent="0.2">
      <c r="I193" s="19" t="str">
        <f t="shared" si="25"/>
        <v>B273</v>
      </c>
      <c r="J193">
        <f t="shared" si="26"/>
        <v>273</v>
      </c>
      <c r="K193" s="25">
        <f t="shared" ca="1" si="18"/>
        <v>0</v>
      </c>
      <c r="L193">
        <f t="shared" ca="1" si="19"/>
        <v>0</v>
      </c>
      <c r="M193">
        <f t="shared" ca="1" si="20"/>
        <v>0</v>
      </c>
      <c r="N193">
        <f t="shared" ca="1" si="21"/>
        <v>0</v>
      </c>
      <c r="O193">
        <f t="shared" ca="1" si="22"/>
        <v>0</v>
      </c>
      <c r="P193">
        <f t="shared" ca="1" si="23"/>
        <v>0</v>
      </c>
      <c r="Q193">
        <f t="shared" ca="1" si="24"/>
        <v>0</v>
      </c>
    </row>
    <row r="194" spans="9:17" x14ac:dyDescent="0.2">
      <c r="I194" s="19" t="str">
        <f t="shared" si="25"/>
        <v>B274</v>
      </c>
      <c r="J194">
        <f t="shared" si="26"/>
        <v>274</v>
      </c>
      <c r="K194" s="25">
        <f t="shared" ca="1" si="18"/>
        <v>0</v>
      </c>
      <c r="L194">
        <f t="shared" ca="1" si="19"/>
        <v>0</v>
      </c>
      <c r="M194">
        <f t="shared" ca="1" si="20"/>
        <v>0</v>
      </c>
      <c r="N194">
        <f t="shared" ca="1" si="21"/>
        <v>0</v>
      </c>
      <c r="O194">
        <f t="shared" ca="1" si="22"/>
        <v>0</v>
      </c>
      <c r="P194">
        <f t="shared" ca="1" si="23"/>
        <v>0</v>
      </c>
      <c r="Q194">
        <f t="shared" ca="1" si="24"/>
        <v>0</v>
      </c>
    </row>
    <row r="195" spans="9:17" x14ac:dyDescent="0.2">
      <c r="I195" s="19" t="str">
        <f t="shared" si="25"/>
        <v>B275</v>
      </c>
      <c r="J195">
        <f t="shared" si="26"/>
        <v>275</v>
      </c>
      <c r="K195" s="25">
        <f t="shared" ref="K195:K209" ca="1" si="27">+INDIRECT(I195,TRUE)</f>
        <v>0</v>
      </c>
      <c r="L195">
        <f t="shared" ref="L195:L209" ca="1" si="28">+INDIRECT("C"&amp;J195,TRUE)</f>
        <v>0</v>
      </c>
      <c r="M195">
        <f t="shared" ref="M195:M209" ca="1" si="29">+INDIRECT("D"&amp;J195,TRUE)</f>
        <v>0</v>
      </c>
      <c r="N195">
        <f t="shared" ref="N195:N209" ca="1" si="30">+INDIRECT("e"&amp;J195,TRUE)</f>
        <v>0</v>
      </c>
      <c r="O195">
        <f t="shared" ref="O195:O209" ca="1" si="31">+INDIRECT("f"&amp;J195,TRUE)</f>
        <v>0</v>
      </c>
      <c r="P195">
        <f t="shared" ref="P195:P209" ca="1" si="32">+INDIRECT("g"&amp;J195,TRUE)</f>
        <v>0</v>
      </c>
      <c r="Q195">
        <f t="shared" ref="Q195:Q209" ca="1" si="33">+INDIRECT("h"&amp;J195,TRUE)</f>
        <v>0</v>
      </c>
    </row>
    <row r="196" spans="9:17" x14ac:dyDescent="0.2">
      <c r="I196" s="19" t="str">
        <f t="shared" ref="I196:I209" si="34">+"B"&amp;(J195+1)</f>
        <v>B276</v>
      </c>
      <c r="J196">
        <f t="shared" ref="J196:J209" si="35">+J195+1</f>
        <v>276</v>
      </c>
      <c r="K196" s="25">
        <f t="shared" ca="1" si="27"/>
        <v>0</v>
      </c>
      <c r="L196">
        <f t="shared" ca="1" si="28"/>
        <v>0</v>
      </c>
      <c r="M196">
        <f t="shared" ca="1" si="29"/>
        <v>0</v>
      </c>
      <c r="N196">
        <f t="shared" ca="1" si="30"/>
        <v>0</v>
      </c>
      <c r="O196">
        <f t="shared" ca="1" si="31"/>
        <v>0</v>
      </c>
      <c r="P196">
        <f t="shared" ca="1" si="32"/>
        <v>0</v>
      </c>
      <c r="Q196">
        <f t="shared" ca="1" si="33"/>
        <v>0</v>
      </c>
    </row>
    <row r="197" spans="9:17" x14ac:dyDescent="0.2">
      <c r="I197" s="19" t="str">
        <f t="shared" si="34"/>
        <v>B277</v>
      </c>
      <c r="J197">
        <f t="shared" si="35"/>
        <v>277</v>
      </c>
      <c r="K197" s="25">
        <f t="shared" ca="1" si="27"/>
        <v>0</v>
      </c>
      <c r="L197">
        <f t="shared" ca="1" si="28"/>
        <v>0</v>
      </c>
      <c r="M197">
        <f t="shared" ca="1" si="29"/>
        <v>0</v>
      </c>
      <c r="N197">
        <f t="shared" ca="1" si="30"/>
        <v>0</v>
      </c>
      <c r="O197">
        <f t="shared" ca="1" si="31"/>
        <v>0</v>
      </c>
      <c r="P197">
        <f t="shared" ca="1" si="32"/>
        <v>0</v>
      </c>
      <c r="Q197">
        <f t="shared" ca="1" si="33"/>
        <v>0</v>
      </c>
    </row>
    <row r="198" spans="9:17" x14ac:dyDescent="0.2">
      <c r="I198" s="19" t="str">
        <f t="shared" si="34"/>
        <v>B278</v>
      </c>
      <c r="J198">
        <f t="shared" si="35"/>
        <v>278</v>
      </c>
      <c r="K198" s="25">
        <f t="shared" ca="1" si="27"/>
        <v>0</v>
      </c>
      <c r="L198">
        <f t="shared" ca="1" si="28"/>
        <v>0</v>
      </c>
      <c r="M198">
        <f t="shared" ca="1" si="29"/>
        <v>0</v>
      </c>
      <c r="N198">
        <f t="shared" ca="1" si="30"/>
        <v>0</v>
      </c>
      <c r="O198">
        <f t="shared" ca="1" si="31"/>
        <v>0</v>
      </c>
      <c r="P198">
        <f t="shared" ca="1" si="32"/>
        <v>0</v>
      </c>
      <c r="Q198">
        <f t="shared" ca="1" si="33"/>
        <v>0</v>
      </c>
    </row>
    <row r="199" spans="9:17" x14ac:dyDescent="0.2">
      <c r="I199" s="19" t="str">
        <f t="shared" si="34"/>
        <v>B279</v>
      </c>
      <c r="J199">
        <f t="shared" si="35"/>
        <v>279</v>
      </c>
      <c r="K199" s="25">
        <f t="shared" ca="1" si="27"/>
        <v>0</v>
      </c>
      <c r="L199">
        <f t="shared" ca="1" si="28"/>
        <v>0</v>
      </c>
      <c r="M199">
        <f t="shared" ca="1" si="29"/>
        <v>0</v>
      </c>
      <c r="N199">
        <f t="shared" ca="1" si="30"/>
        <v>0</v>
      </c>
      <c r="O199">
        <f t="shared" ca="1" si="31"/>
        <v>0</v>
      </c>
      <c r="P199">
        <f t="shared" ca="1" si="32"/>
        <v>0</v>
      </c>
      <c r="Q199">
        <f t="shared" ca="1" si="33"/>
        <v>0</v>
      </c>
    </row>
    <row r="200" spans="9:17" x14ac:dyDescent="0.2">
      <c r="I200" s="19" t="str">
        <f t="shared" si="34"/>
        <v>B280</v>
      </c>
      <c r="J200">
        <f t="shared" si="35"/>
        <v>280</v>
      </c>
      <c r="K200" s="25">
        <f t="shared" ca="1" si="27"/>
        <v>0</v>
      </c>
      <c r="L200">
        <f t="shared" ca="1" si="28"/>
        <v>0</v>
      </c>
      <c r="M200">
        <f t="shared" ca="1" si="29"/>
        <v>0</v>
      </c>
      <c r="N200">
        <f t="shared" ca="1" si="30"/>
        <v>0</v>
      </c>
      <c r="O200">
        <f t="shared" ca="1" si="31"/>
        <v>0</v>
      </c>
      <c r="P200">
        <f t="shared" ca="1" si="32"/>
        <v>0</v>
      </c>
      <c r="Q200">
        <f t="shared" ca="1" si="33"/>
        <v>0</v>
      </c>
    </row>
    <row r="201" spans="9:17" x14ac:dyDescent="0.2">
      <c r="I201" s="19" t="str">
        <f t="shared" si="34"/>
        <v>B281</v>
      </c>
      <c r="J201">
        <f t="shared" si="35"/>
        <v>281</v>
      </c>
      <c r="K201" s="25">
        <f t="shared" ca="1" si="27"/>
        <v>0</v>
      </c>
      <c r="L201">
        <f t="shared" ca="1" si="28"/>
        <v>0</v>
      </c>
      <c r="M201">
        <f t="shared" ca="1" si="29"/>
        <v>0</v>
      </c>
      <c r="N201">
        <f t="shared" ca="1" si="30"/>
        <v>0</v>
      </c>
      <c r="O201">
        <f t="shared" ca="1" si="31"/>
        <v>0</v>
      </c>
      <c r="P201">
        <f t="shared" ca="1" si="32"/>
        <v>0</v>
      </c>
      <c r="Q201">
        <f t="shared" ca="1" si="33"/>
        <v>0</v>
      </c>
    </row>
    <row r="202" spans="9:17" x14ac:dyDescent="0.2">
      <c r="I202" s="19" t="str">
        <f t="shared" si="34"/>
        <v>B282</v>
      </c>
      <c r="J202">
        <f t="shared" si="35"/>
        <v>282</v>
      </c>
      <c r="K202" s="25">
        <f t="shared" ca="1" si="27"/>
        <v>0</v>
      </c>
      <c r="L202">
        <f t="shared" ca="1" si="28"/>
        <v>0</v>
      </c>
      <c r="M202">
        <f t="shared" ca="1" si="29"/>
        <v>0</v>
      </c>
      <c r="N202">
        <f t="shared" ca="1" si="30"/>
        <v>0</v>
      </c>
      <c r="O202">
        <f t="shared" ca="1" si="31"/>
        <v>0</v>
      </c>
      <c r="P202">
        <f t="shared" ca="1" si="32"/>
        <v>0</v>
      </c>
      <c r="Q202">
        <f t="shared" ca="1" si="33"/>
        <v>0</v>
      </c>
    </row>
    <row r="203" spans="9:17" x14ac:dyDescent="0.2">
      <c r="I203" s="19" t="str">
        <f t="shared" si="34"/>
        <v>B283</v>
      </c>
      <c r="J203">
        <f t="shared" si="35"/>
        <v>283</v>
      </c>
      <c r="K203" s="25">
        <f t="shared" ca="1" si="27"/>
        <v>0</v>
      </c>
      <c r="L203">
        <f t="shared" ca="1" si="28"/>
        <v>0</v>
      </c>
      <c r="M203">
        <f t="shared" ca="1" si="29"/>
        <v>0</v>
      </c>
      <c r="N203">
        <f t="shared" ca="1" si="30"/>
        <v>0</v>
      </c>
      <c r="O203">
        <f t="shared" ca="1" si="31"/>
        <v>0</v>
      </c>
      <c r="P203">
        <f t="shared" ca="1" si="32"/>
        <v>0</v>
      </c>
      <c r="Q203">
        <f t="shared" ca="1" si="33"/>
        <v>0</v>
      </c>
    </row>
    <row r="204" spans="9:17" x14ac:dyDescent="0.2">
      <c r="I204" s="19" t="str">
        <f t="shared" si="34"/>
        <v>B284</v>
      </c>
      <c r="J204">
        <f t="shared" si="35"/>
        <v>284</v>
      </c>
      <c r="K204" s="25">
        <f t="shared" ca="1" si="27"/>
        <v>0</v>
      </c>
      <c r="L204">
        <f t="shared" ca="1" si="28"/>
        <v>0</v>
      </c>
      <c r="M204">
        <f t="shared" ca="1" si="29"/>
        <v>0</v>
      </c>
      <c r="N204">
        <f t="shared" ca="1" si="30"/>
        <v>0</v>
      </c>
      <c r="O204">
        <f t="shared" ca="1" si="31"/>
        <v>0</v>
      </c>
      <c r="P204">
        <f t="shared" ca="1" si="32"/>
        <v>0</v>
      </c>
      <c r="Q204">
        <f t="shared" ca="1" si="33"/>
        <v>0</v>
      </c>
    </row>
    <row r="205" spans="9:17" x14ac:dyDescent="0.2">
      <c r="I205" s="19" t="str">
        <f t="shared" si="34"/>
        <v>B285</v>
      </c>
      <c r="J205">
        <f t="shared" si="35"/>
        <v>285</v>
      </c>
      <c r="K205" s="25">
        <f t="shared" ca="1" si="27"/>
        <v>0</v>
      </c>
      <c r="L205">
        <f t="shared" ca="1" si="28"/>
        <v>0</v>
      </c>
      <c r="M205">
        <f t="shared" ca="1" si="29"/>
        <v>0</v>
      </c>
      <c r="N205">
        <f t="shared" ca="1" si="30"/>
        <v>0</v>
      </c>
      <c r="O205">
        <f t="shared" ca="1" si="31"/>
        <v>0</v>
      </c>
      <c r="P205">
        <f t="shared" ca="1" si="32"/>
        <v>0</v>
      </c>
      <c r="Q205">
        <f t="shared" ca="1" si="33"/>
        <v>0</v>
      </c>
    </row>
    <row r="206" spans="9:17" x14ac:dyDescent="0.2">
      <c r="I206" s="19" t="str">
        <f t="shared" si="34"/>
        <v>B286</v>
      </c>
      <c r="J206">
        <f t="shared" si="35"/>
        <v>286</v>
      </c>
      <c r="K206" s="25">
        <f t="shared" ca="1" si="27"/>
        <v>0</v>
      </c>
      <c r="L206">
        <f t="shared" ca="1" si="28"/>
        <v>0</v>
      </c>
      <c r="M206">
        <f t="shared" ca="1" si="29"/>
        <v>0</v>
      </c>
      <c r="N206">
        <f t="shared" ca="1" si="30"/>
        <v>0</v>
      </c>
      <c r="O206">
        <f t="shared" ca="1" si="31"/>
        <v>0</v>
      </c>
      <c r="P206">
        <f t="shared" ca="1" si="32"/>
        <v>0</v>
      </c>
      <c r="Q206">
        <f t="shared" ca="1" si="33"/>
        <v>0</v>
      </c>
    </row>
    <row r="207" spans="9:17" x14ac:dyDescent="0.2">
      <c r="I207" s="19" t="str">
        <f t="shared" si="34"/>
        <v>B287</v>
      </c>
      <c r="J207">
        <f t="shared" si="35"/>
        <v>287</v>
      </c>
      <c r="K207" s="25">
        <f t="shared" ca="1" si="27"/>
        <v>0</v>
      </c>
      <c r="L207">
        <f t="shared" ca="1" si="28"/>
        <v>0</v>
      </c>
      <c r="M207">
        <f t="shared" ca="1" si="29"/>
        <v>0</v>
      </c>
      <c r="N207">
        <f t="shared" ca="1" si="30"/>
        <v>0</v>
      </c>
      <c r="O207">
        <f t="shared" ca="1" si="31"/>
        <v>0</v>
      </c>
      <c r="P207">
        <f t="shared" ca="1" si="32"/>
        <v>0</v>
      </c>
      <c r="Q207">
        <f t="shared" ca="1" si="33"/>
        <v>0</v>
      </c>
    </row>
    <row r="208" spans="9:17" x14ac:dyDescent="0.2">
      <c r="I208" s="19" t="str">
        <f t="shared" si="34"/>
        <v>B288</v>
      </c>
      <c r="J208">
        <f t="shared" si="35"/>
        <v>288</v>
      </c>
      <c r="K208" s="25">
        <f t="shared" ca="1" si="27"/>
        <v>0</v>
      </c>
      <c r="L208">
        <f t="shared" ca="1" si="28"/>
        <v>0</v>
      </c>
      <c r="M208">
        <f t="shared" ca="1" si="29"/>
        <v>0</v>
      </c>
      <c r="N208">
        <f t="shared" ca="1" si="30"/>
        <v>0</v>
      </c>
      <c r="O208">
        <f t="shared" ca="1" si="31"/>
        <v>0</v>
      </c>
      <c r="P208">
        <f t="shared" ca="1" si="32"/>
        <v>0</v>
      </c>
      <c r="Q208">
        <f t="shared" ca="1" si="33"/>
        <v>0</v>
      </c>
    </row>
    <row r="209" spans="9:17" x14ac:dyDescent="0.2">
      <c r="I209" s="19" t="str">
        <f t="shared" si="34"/>
        <v>B289</v>
      </c>
      <c r="J209">
        <f t="shared" si="35"/>
        <v>289</v>
      </c>
      <c r="K209" s="25">
        <f t="shared" ca="1" si="27"/>
        <v>0</v>
      </c>
      <c r="L209">
        <f t="shared" ca="1" si="28"/>
        <v>0</v>
      </c>
      <c r="M209">
        <f t="shared" ca="1" si="29"/>
        <v>0</v>
      </c>
      <c r="N209">
        <f t="shared" ca="1" si="30"/>
        <v>0</v>
      </c>
      <c r="O209">
        <f t="shared" ca="1" si="31"/>
        <v>0</v>
      </c>
      <c r="P209">
        <f t="shared" ca="1" si="32"/>
        <v>0</v>
      </c>
      <c r="Q209">
        <f t="shared" ca="1" si="33"/>
        <v>0</v>
      </c>
    </row>
  </sheetData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3.85546875" bestFit="1" customWidth="1"/>
    <col min="2" max="2" width="59.85546875" customWidth="1"/>
    <col min="3" max="3" width="16.28515625" bestFit="1" customWidth="1"/>
    <col min="4" max="4" width="27.7109375" bestFit="1" customWidth="1"/>
    <col min="5" max="5" width="16.42578125" bestFit="1" customWidth="1"/>
    <col min="6" max="7" width="15.7109375" bestFit="1" customWidth="1"/>
    <col min="8" max="8" width="16.28515625" bestFit="1" customWidth="1"/>
  </cols>
  <sheetData>
    <row r="1" spans="1:8" x14ac:dyDescent="0.2">
      <c r="A1" s="7" t="s">
        <v>18</v>
      </c>
      <c r="B1" s="7" t="s">
        <v>14</v>
      </c>
      <c r="C1" s="4" t="s">
        <v>83</v>
      </c>
      <c r="D1" s="4" t="s">
        <v>19</v>
      </c>
      <c r="E1" s="4" t="s">
        <v>6</v>
      </c>
      <c r="F1" s="4" t="s">
        <v>3</v>
      </c>
      <c r="G1" s="4" t="s">
        <v>4</v>
      </c>
      <c r="H1" s="4" t="s">
        <v>79</v>
      </c>
    </row>
    <row r="2" spans="1:8" x14ac:dyDescent="0.2">
      <c r="A2" s="4" t="s">
        <v>92</v>
      </c>
      <c r="B2" s="4" t="s">
        <v>90</v>
      </c>
      <c r="C2" s="13">
        <v>0</v>
      </c>
      <c r="D2" s="13">
        <v>0</v>
      </c>
      <c r="E2" s="13">
        <v>0</v>
      </c>
      <c r="F2" s="13">
        <v>0</v>
      </c>
      <c r="G2" s="13">
        <v>0</v>
      </c>
      <c r="H2" s="13">
        <v>0</v>
      </c>
    </row>
    <row r="3" spans="1:8" x14ac:dyDescent="0.2">
      <c r="A3" s="4" t="s">
        <v>15</v>
      </c>
      <c r="B3" s="4" t="s">
        <v>20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</row>
    <row r="4" spans="1:8" x14ac:dyDescent="0.2">
      <c r="A4" s="4" t="s">
        <v>15</v>
      </c>
      <c r="B4" s="4" t="s">
        <v>21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</row>
    <row r="5" spans="1:8" x14ac:dyDescent="0.2">
      <c r="A5" s="4" t="s">
        <v>15</v>
      </c>
      <c r="B5" s="4" t="s">
        <v>17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</row>
    <row r="6" spans="1:8" x14ac:dyDescent="0.2">
      <c r="A6" s="4" t="s">
        <v>15</v>
      </c>
      <c r="B6" s="4" t="s">
        <v>138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</row>
    <row r="7" spans="1:8" x14ac:dyDescent="0.2">
      <c r="A7" s="4" t="s">
        <v>15</v>
      </c>
      <c r="B7" s="4" t="s">
        <v>22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</row>
    <row r="8" spans="1:8" x14ac:dyDescent="0.2">
      <c r="A8" s="4" t="s">
        <v>15</v>
      </c>
      <c r="B8" s="4" t="s">
        <v>23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</row>
    <row r="9" spans="1:8" x14ac:dyDescent="0.2">
      <c r="A9" s="4" t="s">
        <v>15</v>
      </c>
      <c r="B9" s="4" t="s">
        <v>24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">
      <c r="A10" s="4" t="s">
        <v>15</v>
      </c>
      <c r="B10" s="4" t="s">
        <v>25</v>
      </c>
      <c r="C10" s="14">
        <v>187888006</v>
      </c>
      <c r="D10" s="14">
        <v>82389.38</v>
      </c>
      <c r="E10" s="14">
        <v>187970395.38</v>
      </c>
      <c r="F10" s="14">
        <v>47054388.380000003</v>
      </c>
      <c r="G10" s="14">
        <v>44255384.460000001</v>
      </c>
      <c r="H10" s="14">
        <v>140916007</v>
      </c>
    </row>
    <row r="11" spans="1:8" x14ac:dyDescent="0.2">
      <c r="A11" s="4" t="s">
        <v>15</v>
      </c>
      <c r="B11" s="4" t="s">
        <v>26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">
      <c r="A12" s="4" t="s">
        <v>15</v>
      </c>
      <c r="B12" s="4" t="s">
        <v>27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">
      <c r="A13" s="4" t="s">
        <v>15</v>
      </c>
      <c r="B13" s="4" t="s">
        <v>28</v>
      </c>
      <c r="C13" s="13">
        <v>0</v>
      </c>
      <c r="D13" s="14">
        <v>2499999.77</v>
      </c>
      <c r="E13" s="14">
        <v>2499999.77</v>
      </c>
      <c r="F13" s="14">
        <v>2499999.77</v>
      </c>
      <c r="G13" s="14">
        <v>2499999.77</v>
      </c>
      <c r="H13" s="13">
        <v>0</v>
      </c>
    </row>
    <row r="14" spans="1:8" x14ac:dyDescent="0.2">
      <c r="A14" s="4" t="s">
        <v>15</v>
      </c>
      <c r="B14" s="4" t="s">
        <v>29</v>
      </c>
      <c r="C14" s="14">
        <v>19198055175</v>
      </c>
      <c r="D14" s="14">
        <v>640822361.08000004</v>
      </c>
      <c r="E14" s="14">
        <v>19838877536.080002</v>
      </c>
      <c r="F14" s="14">
        <v>5285941764.0699997</v>
      </c>
      <c r="G14" s="14">
        <v>5049822813.8299999</v>
      </c>
      <c r="H14" s="14">
        <v>14552935772.01</v>
      </c>
    </row>
    <row r="15" spans="1:8" x14ac:dyDescent="0.2">
      <c r="A15" s="4" t="s">
        <v>15</v>
      </c>
      <c r="B15" s="4" t="s">
        <v>157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">
      <c r="A16" s="4" t="s">
        <v>15</v>
      </c>
      <c r="B16" s="4" t="s">
        <v>30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">
      <c r="A17" s="4" t="s">
        <v>15</v>
      </c>
      <c r="B17" s="4" t="s">
        <v>31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">
      <c r="A18" s="4" t="s">
        <v>15</v>
      </c>
      <c r="B18" s="4" t="s">
        <v>139</v>
      </c>
      <c r="C18" s="14">
        <v>6905496729</v>
      </c>
      <c r="D18" s="14">
        <v>148878640.12</v>
      </c>
      <c r="E18" s="14">
        <v>7054375369.1199999</v>
      </c>
      <c r="F18" s="14">
        <v>1755778133.1199999</v>
      </c>
      <c r="G18" s="14">
        <v>1755778133.1199999</v>
      </c>
      <c r="H18" s="14">
        <v>5298597236</v>
      </c>
    </row>
    <row r="19" spans="1:8" x14ac:dyDescent="0.2">
      <c r="A19" s="4" t="s">
        <v>15</v>
      </c>
      <c r="B19" s="4" t="s">
        <v>140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</row>
    <row r="20" spans="1:8" x14ac:dyDescent="0.2">
      <c r="A20" s="4" t="s">
        <v>15</v>
      </c>
      <c r="B20" s="4" t="s">
        <v>32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">
      <c r="A21" s="4" t="s">
        <v>15</v>
      </c>
      <c r="B21" s="4" t="s">
        <v>141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">
      <c r="A22" s="4" t="s">
        <v>15</v>
      </c>
      <c r="B22" s="4" t="s">
        <v>33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</row>
    <row r="23" spans="1:8" x14ac:dyDescent="0.2">
      <c r="A23" s="4" t="s">
        <v>15</v>
      </c>
      <c r="B23" s="4" t="s">
        <v>80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1:8" x14ac:dyDescent="0.2">
      <c r="A24" s="4" t="s">
        <v>15</v>
      </c>
      <c r="B24" s="4" t="s">
        <v>34</v>
      </c>
      <c r="C24" s="14">
        <v>5933509701</v>
      </c>
      <c r="D24" s="14">
        <v>-1183564</v>
      </c>
      <c r="E24" s="14">
        <v>5932326137</v>
      </c>
      <c r="F24" s="14">
        <v>1080265206</v>
      </c>
      <c r="G24" s="14">
        <v>1080265206</v>
      </c>
      <c r="H24" s="14">
        <v>4852060931</v>
      </c>
    </row>
    <row r="25" spans="1:8" x14ac:dyDescent="0.2">
      <c r="A25" s="4" t="s">
        <v>15</v>
      </c>
      <c r="B25" s="4" t="s">
        <v>35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1:8" x14ac:dyDescent="0.2">
      <c r="A26" s="4" t="s">
        <v>15</v>
      </c>
      <c r="B26" s="4" t="s">
        <v>36</v>
      </c>
      <c r="C26" s="14">
        <v>1942147497</v>
      </c>
      <c r="D26" s="14">
        <v>-77699893.890000001</v>
      </c>
      <c r="E26" s="14">
        <v>1864447603.1099999</v>
      </c>
      <c r="F26" s="14">
        <v>392562875.11000001</v>
      </c>
      <c r="G26" s="14">
        <v>392562875.11000001</v>
      </c>
      <c r="H26" s="14">
        <v>1471884728</v>
      </c>
    </row>
    <row r="27" spans="1:8" x14ac:dyDescent="0.2">
      <c r="A27" s="4" t="s">
        <v>15</v>
      </c>
      <c r="B27" s="4" t="s">
        <v>37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1:8" x14ac:dyDescent="0.2">
      <c r="A28" s="4" t="s">
        <v>15</v>
      </c>
      <c r="B28" s="4" t="s">
        <v>38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1:8" x14ac:dyDescent="0.2">
      <c r="A29" s="4" t="s">
        <v>15</v>
      </c>
      <c r="B29" s="4" t="s">
        <v>39</v>
      </c>
      <c r="C29" s="14">
        <v>209871974</v>
      </c>
      <c r="D29" s="13">
        <v>0</v>
      </c>
      <c r="E29" s="14">
        <v>209871974</v>
      </c>
      <c r="F29" s="13">
        <v>0</v>
      </c>
      <c r="G29" s="13">
        <v>0</v>
      </c>
      <c r="H29" s="14">
        <v>209871974</v>
      </c>
    </row>
    <row r="30" spans="1:8" x14ac:dyDescent="0.2">
      <c r="A30" s="4" t="s">
        <v>15</v>
      </c>
      <c r="B30" s="4" t="s">
        <v>40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</row>
    <row r="31" spans="1:8" x14ac:dyDescent="0.2">
      <c r="A31" s="4" t="s">
        <v>15</v>
      </c>
      <c r="B31" s="4" t="s">
        <v>41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 x14ac:dyDescent="0.2">
      <c r="A32" s="4" t="s">
        <v>15</v>
      </c>
      <c r="B32" s="4" t="s">
        <v>42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1:8" x14ac:dyDescent="0.2">
      <c r="A33" s="4" t="s">
        <v>15</v>
      </c>
      <c r="B33" s="4" t="s">
        <v>43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1:8" x14ac:dyDescent="0.2">
      <c r="A34" s="4" t="s">
        <v>15</v>
      </c>
      <c r="B34" s="4" t="s">
        <v>44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x14ac:dyDescent="0.2">
      <c r="A35" s="4" t="s">
        <v>15</v>
      </c>
      <c r="B35" s="4" t="s">
        <v>45</v>
      </c>
      <c r="C35" s="14">
        <v>2046303968</v>
      </c>
      <c r="D35" s="14">
        <v>86810010</v>
      </c>
      <c r="E35" s="14">
        <v>2133113978</v>
      </c>
      <c r="F35" s="14">
        <v>598386000</v>
      </c>
      <c r="G35" s="14">
        <v>598386000</v>
      </c>
      <c r="H35" s="14">
        <v>1534727978</v>
      </c>
    </row>
    <row r="36" spans="1:8" x14ac:dyDescent="0.2">
      <c r="A36" s="4" t="s">
        <v>15</v>
      </c>
      <c r="B36" s="4" t="s">
        <v>158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">
      <c r="A37" s="4" t="s">
        <v>15</v>
      </c>
      <c r="B37" s="4" t="s">
        <v>46</v>
      </c>
      <c r="C37" s="14">
        <v>607747413</v>
      </c>
      <c r="D37" s="14">
        <v>-708213</v>
      </c>
      <c r="E37" s="14">
        <v>607039200</v>
      </c>
      <c r="F37" s="14">
        <v>151228617</v>
      </c>
      <c r="G37" s="14">
        <v>151228617</v>
      </c>
      <c r="H37" s="14">
        <v>455810583</v>
      </c>
    </row>
    <row r="38" spans="1:8" x14ac:dyDescent="0.2">
      <c r="A38" s="4" t="s">
        <v>15</v>
      </c>
      <c r="B38" s="4" t="s">
        <v>47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x14ac:dyDescent="0.2">
      <c r="A39" s="4" t="s">
        <v>15</v>
      </c>
      <c r="B39" s="4" t="s">
        <v>48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">
      <c r="A40" s="4" t="s">
        <v>15</v>
      </c>
      <c r="B40" s="4" t="s">
        <v>159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">
      <c r="A41" s="4" t="s">
        <v>15</v>
      </c>
      <c r="B41" s="4" t="s">
        <v>49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2">
      <c r="A42" s="4" t="s">
        <v>15</v>
      </c>
      <c r="B42" s="4" t="s">
        <v>50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x14ac:dyDescent="0.2">
      <c r="A43" s="4" t="s">
        <v>15</v>
      </c>
      <c r="B43" s="4" t="s">
        <v>51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</row>
    <row r="44" spans="1:8" x14ac:dyDescent="0.2">
      <c r="A44" s="4" t="s">
        <v>15</v>
      </c>
      <c r="B44" s="4" t="s">
        <v>52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</row>
    <row r="45" spans="1:8" x14ac:dyDescent="0.2">
      <c r="A45" s="4" t="s">
        <v>15</v>
      </c>
      <c r="B45" s="4" t="s">
        <v>53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2">
      <c r="A46" s="4" t="s">
        <v>15</v>
      </c>
      <c r="B46" s="4" t="s">
        <v>54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 x14ac:dyDescent="0.2">
      <c r="A47" s="4" t="s">
        <v>15</v>
      </c>
      <c r="B47" s="4" t="s">
        <v>55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</row>
    <row r="48" spans="1:8" x14ac:dyDescent="0.2">
      <c r="A48" s="4" t="s">
        <v>15</v>
      </c>
      <c r="B48" s="4" t="s">
        <v>56</v>
      </c>
      <c r="C48" s="14">
        <v>656479407</v>
      </c>
      <c r="D48" s="14">
        <v>655835</v>
      </c>
      <c r="E48" s="14">
        <v>657135242</v>
      </c>
      <c r="F48" s="14">
        <v>131951714</v>
      </c>
      <c r="G48" s="14">
        <v>131951714</v>
      </c>
      <c r="H48" s="14">
        <v>525183528</v>
      </c>
    </row>
    <row r="49" spans="1:8" x14ac:dyDescent="0.2">
      <c r="A49" s="4" t="s">
        <v>15</v>
      </c>
      <c r="B49" s="4" t="s">
        <v>57</v>
      </c>
      <c r="C49" s="14">
        <v>205144476</v>
      </c>
      <c r="D49" s="14">
        <v>-14158</v>
      </c>
      <c r="E49" s="14">
        <v>205130318</v>
      </c>
      <c r="F49" s="14">
        <v>52294863</v>
      </c>
      <c r="G49" s="14">
        <v>52294863</v>
      </c>
      <c r="H49" s="14">
        <v>152835455</v>
      </c>
    </row>
    <row r="50" spans="1:8" x14ac:dyDescent="0.2">
      <c r="A50" s="4" t="s">
        <v>15</v>
      </c>
      <c r="B50" s="4" t="s">
        <v>58</v>
      </c>
      <c r="C50" s="14">
        <v>30212684</v>
      </c>
      <c r="D50" s="14">
        <v>-2410147</v>
      </c>
      <c r="E50" s="14">
        <v>27802537</v>
      </c>
      <c r="F50" s="14">
        <v>5143022</v>
      </c>
      <c r="G50" s="14">
        <v>5143022</v>
      </c>
      <c r="H50" s="14">
        <v>22659515</v>
      </c>
    </row>
    <row r="51" spans="1:8" x14ac:dyDescent="0.2">
      <c r="A51" s="4" t="s">
        <v>15</v>
      </c>
      <c r="B51" s="4" t="s">
        <v>59</v>
      </c>
      <c r="C51" s="14">
        <v>482252863</v>
      </c>
      <c r="D51" s="14">
        <v>10125006</v>
      </c>
      <c r="E51" s="14">
        <v>492377869</v>
      </c>
      <c r="F51" s="14">
        <v>105477751</v>
      </c>
      <c r="G51" s="14">
        <v>105477751</v>
      </c>
      <c r="H51" s="14">
        <v>386900118</v>
      </c>
    </row>
    <row r="52" spans="1:8" x14ac:dyDescent="0.2">
      <c r="A52" s="4" t="s">
        <v>15</v>
      </c>
      <c r="B52" s="4" t="s">
        <v>142</v>
      </c>
      <c r="C52" s="14">
        <v>127586218</v>
      </c>
      <c r="D52" s="14">
        <v>1073491</v>
      </c>
      <c r="E52" s="14">
        <v>128659709</v>
      </c>
      <c r="F52" s="14">
        <v>27870356</v>
      </c>
      <c r="G52" s="14">
        <v>27870356</v>
      </c>
      <c r="H52" s="14">
        <v>100789353</v>
      </c>
    </row>
    <row r="53" spans="1:8" x14ac:dyDescent="0.2">
      <c r="A53" s="4" t="s">
        <v>15</v>
      </c>
      <c r="B53" s="4" t="s">
        <v>81</v>
      </c>
      <c r="C53" s="14">
        <v>533209801</v>
      </c>
      <c r="D53" s="14">
        <v>-32049859.16</v>
      </c>
      <c r="E53" s="14">
        <v>501159941.83999997</v>
      </c>
      <c r="F53" s="14">
        <v>101252587.84</v>
      </c>
      <c r="G53" s="14">
        <v>101252587.84</v>
      </c>
      <c r="H53" s="14">
        <v>399907354</v>
      </c>
    </row>
    <row r="54" spans="1:8" x14ac:dyDescent="0.2">
      <c r="A54" s="4" t="s">
        <v>15</v>
      </c>
      <c r="B54" s="4" t="s">
        <v>60</v>
      </c>
      <c r="C54" s="14">
        <v>39878968</v>
      </c>
      <c r="D54" s="14">
        <v>-1041732</v>
      </c>
      <c r="E54" s="14">
        <v>38837236</v>
      </c>
      <c r="F54" s="14">
        <v>8928000</v>
      </c>
      <c r="G54" s="14">
        <v>8928000</v>
      </c>
      <c r="H54" s="14">
        <v>29909236</v>
      </c>
    </row>
    <row r="55" spans="1:8" x14ac:dyDescent="0.2">
      <c r="A55" s="4" t="s">
        <v>15</v>
      </c>
      <c r="B55" s="4" t="s">
        <v>160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x14ac:dyDescent="0.2">
      <c r="A56" s="4" t="s">
        <v>15</v>
      </c>
      <c r="B56" s="4" t="s">
        <v>143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</row>
    <row r="57" spans="1:8" x14ac:dyDescent="0.2">
      <c r="A57" s="4" t="s">
        <v>15</v>
      </c>
      <c r="B57" s="4" t="s">
        <v>61</v>
      </c>
      <c r="C57" s="14">
        <v>18397586</v>
      </c>
      <c r="D57" s="14">
        <v>-4599393</v>
      </c>
      <c r="E57" s="14">
        <v>13798193</v>
      </c>
      <c r="F57" s="13">
        <v>0</v>
      </c>
      <c r="G57" s="13">
        <v>0</v>
      </c>
      <c r="H57" s="14">
        <v>13798193</v>
      </c>
    </row>
    <row r="58" spans="1:8" x14ac:dyDescent="0.2">
      <c r="A58" s="4" t="s">
        <v>15</v>
      </c>
      <c r="B58" s="4" t="s">
        <v>62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</row>
    <row r="59" spans="1:8" x14ac:dyDescent="0.2">
      <c r="A59" s="4" t="s">
        <v>15</v>
      </c>
      <c r="B59" s="4" t="s">
        <v>63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x14ac:dyDescent="0.2">
      <c r="A60" s="4" t="s">
        <v>15</v>
      </c>
      <c r="B60" s="4" t="s">
        <v>64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</row>
    <row r="61" spans="1:8" x14ac:dyDescent="0.2">
      <c r="A61" s="4" t="s">
        <v>15</v>
      </c>
      <c r="B61" s="4" t="s">
        <v>161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</row>
    <row r="62" spans="1:8" x14ac:dyDescent="0.2">
      <c r="A62" s="4" t="s">
        <v>15</v>
      </c>
      <c r="B62" s="4" t="s">
        <v>144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 x14ac:dyDescent="0.2">
      <c r="A63" s="4" t="s">
        <v>15</v>
      </c>
      <c r="B63" s="4" t="s">
        <v>65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</row>
    <row r="64" spans="1:8" x14ac:dyDescent="0.2">
      <c r="A64" s="4" t="s">
        <v>15</v>
      </c>
      <c r="B64" s="4" t="s">
        <v>66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</row>
    <row r="65" spans="1:8" x14ac:dyDescent="0.2">
      <c r="A65" s="4" t="s">
        <v>15</v>
      </c>
      <c r="B65" s="4" t="s">
        <v>145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</row>
    <row r="66" spans="1:8" x14ac:dyDescent="0.2">
      <c r="A66" s="4" t="s">
        <v>15</v>
      </c>
      <c r="B66" s="4" t="s">
        <v>67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x14ac:dyDescent="0.2">
      <c r="A67" s="4" t="s">
        <v>15</v>
      </c>
      <c r="B67" s="4" t="s">
        <v>146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</row>
    <row r="68" spans="1:8" x14ac:dyDescent="0.2">
      <c r="A68" s="4" t="s">
        <v>15</v>
      </c>
      <c r="B68" s="4" t="s">
        <v>68</v>
      </c>
      <c r="C68" s="14">
        <v>105618000</v>
      </c>
      <c r="D68" s="13">
        <v>0</v>
      </c>
      <c r="E68" s="14">
        <v>105618000</v>
      </c>
      <c r="F68" s="14">
        <v>35000000</v>
      </c>
      <c r="G68" s="14">
        <v>23288800</v>
      </c>
      <c r="H68" s="14">
        <v>70618000</v>
      </c>
    </row>
    <row r="69" spans="1:8" x14ac:dyDescent="0.2">
      <c r="A69" s="4" t="s">
        <v>15</v>
      </c>
      <c r="B69" s="4" t="s">
        <v>69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x14ac:dyDescent="0.2">
      <c r="A70" s="4" t="s">
        <v>15</v>
      </c>
      <c r="B70" s="4" t="s">
        <v>70</v>
      </c>
      <c r="C70" s="14">
        <v>4301807</v>
      </c>
      <c r="D70" s="14">
        <v>-287650</v>
      </c>
      <c r="E70" s="14">
        <v>4014157</v>
      </c>
      <c r="F70" s="14">
        <v>787796</v>
      </c>
      <c r="G70" s="14">
        <v>787796</v>
      </c>
      <c r="H70" s="14">
        <v>3226361</v>
      </c>
    </row>
    <row r="71" spans="1:8" x14ac:dyDescent="0.2">
      <c r="A71" s="4" t="s">
        <v>15</v>
      </c>
      <c r="B71" s="4" t="s">
        <v>71</v>
      </c>
      <c r="C71" s="14">
        <v>4037807</v>
      </c>
      <c r="D71" s="14">
        <v>-283404</v>
      </c>
      <c r="E71" s="14">
        <v>3754403</v>
      </c>
      <c r="F71" s="14">
        <v>726042</v>
      </c>
      <c r="G71" s="14">
        <v>726042</v>
      </c>
      <c r="H71" s="14">
        <v>3028361</v>
      </c>
    </row>
    <row r="72" spans="1:8" x14ac:dyDescent="0.2">
      <c r="A72" s="4" t="s">
        <v>15</v>
      </c>
      <c r="B72" s="4" t="s">
        <v>72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</row>
    <row r="73" spans="1:8" x14ac:dyDescent="0.2">
      <c r="A73" s="4" t="s">
        <v>15</v>
      </c>
      <c r="B73" s="4" t="s">
        <v>73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</row>
    <row r="74" spans="1:8" x14ac:dyDescent="0.2">
      <c r="A74" s="4" t="s">
        <v>15</v>
      </c>
      <c r="B74" s="4" t="s">
        <v>74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 x14ac:dyDescent="0.2">
      <c r="A75" s="4" t="s">
        <v>15</v>
      </c>
      <c r="B75" s="4" t="s">
        <v>147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x14ac:dyDescent="0.2">
      <c r="A76" s="4" t="s">
        <v>15</v>
      </c>
      <c r="B76" s="4" t="s">
        <v>162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</row>
    <row r="77" spans="1:8" x14ac:dyDescent="0.2">
      <c r="A77" s="4" t="s">
        <v>15</v>
      </c>
      <c r="B77" s="4" t="s">
        <v>163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</row>
    <row r="78" spans="1:8" x14ac:dyDescent="0.2">
      <c r="A78" s="4" t="s">
        <v>15</v>
      </c>
      <c r="B78" s="4" t="s">
        <v>75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</row>
    <row r="79" spans="1:8" x14ac:dyDescent="0.2">
      <c r="A79" s="4" t="s">
        <v>15</v>
      </c>
      <c r="B79" s="4" t="s">
        <v>76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</row>
    <row r="80" spans="1:8" x14ac:dyDescent="0.2">
      <c r="A80" s="4" t="s">
        <v>15</v>
      </c>
      <c r="B80" s="4" t="s">
        <v>77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</row>
    <row r="81" spans="1:8" x14ac:dyDescent="0.2">
      <c r="A81" s="4" t="s">
        <v>15</v>
      </c>
      <c r="B81" s="4" t="s">
        <v>148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</row>
    <row r="82" spans="1:8" x14ac:dyDescent="0.2">
      <c r="A82" s="4" t="s">
        <v>15</v>
      </c>
      <c r="B82" s="4" t="s">
        <v>149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</row>
    <row r="83" spans="1:8" x14ac:dyDescent="0.2">
      <c r="A83" s="4" t="s">
        <v>15</v>
      </c>
      <c r="B83" s="4" t="s">
        <v>78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</row>
    <row r="84" spans="1:8" x14ac:dyDescent="0.2">
      <c r="A84" s="4" t="s">
        <v>15</v>
      </c>
      <c r="B84" s="4" t="s">
        <v>150</v>
      </c>
      <c r="C84" s="13">
        <v>0</v>
      </c>
      <c r="D84" s="14">
        <v>32145902.760000002</v>
      </c>
      <c r="E84" s="14">
        <v>32145902.760000002</v>
      </c>
      <c r="F84" s="14">
        <v>32145902.760000002</v>
      </c>
      <c r="G84" s="14">
        <v>32145902.760000002</v>
      </c>
      <c r="H84" s="13">
        <v>0</v>
      </c>
    </row>
    <row r="85" spans="1:8" x14ac:dyDescent="0.2">
      <c r="A85" s="4" t="s">
        <v>15</v>
      </c>
      <c r="B85" s="4" t="s">
        <v>151</v>
      </c>
      <c r="C85" s="14">
        <v>4015888</v>
      </c>
      <c r="D85" s="14">
        <v>-310301</v>
      </c>
      <c r="E85" s="14">
        <v>3705587</v>
      </c>
      <c r="F85" s="14">
        <v>693670</v>
      </c>
      <c r="G85" s="14">
        <v>693670</v>
      </c>
      <c r="H85" s="14">
        <v>3011917</v>
      </c>
    </row>
    <row r="86" spans="1:8" x14ac:dyDescent="0.2">
      <c r="A86" s="4" t="s">
        <v>15</v>
      </c>
      <c r="B86" s="4" t="s">
        <v>152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</row>
    <row r="87" spans="1:8" x14ac:dyDescent="0.2">
      <c r="A87" s="4" t="s">
        <v>15</v>
      </c>
      <c r="B87" s="4" t="s">
        <v>153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</row>
    <row r="88" spans="1:8" x14ac:dyDescent="0.2">
      <c r="A88" s="4" t="s">
        <v>15</v>
      </c>
      <c r="B88" s="4" t="s">
        <v>154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</row>
    <row r="89" spans="1:8" x14ac:dyDescent="0.2">
      <c r="A89" s="4" t="s">
        <v>15</v>
      </c>
      <c r="B89" s="4" t="s">
        <v>82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</row>
    <row r="90" spans="1:8" x14ac:dyDescent="0.2">
      <c r="A90" s="4" t="s">
        <v>15</v>
      </c>
      <c r="B90" s="4" t="s">
        <v>155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</row>
    <row r="91" spans="1:8" x14ac:dyDescent="0.2">
      <c r="A91" s="4" t="s">
        <v>15</v>
      </c>
      <c r="B91" s="4" t="s">
        <v>156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</row>
    <row r="92" spans="1:8" x14ac:dyDescent="0.2">
      <c r="A92" s="4" t="s">
        <v>15</v>
      </c>
      <c r="B92" s="4" t="s">
        <v>91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5.85546875" bestFit="1" customWidth="1"/>
    <col min="2" max="2" width="16.42578125" bestFit="1" customWidth="1"/>
    <col min="3" max="3" width="27.42578125" bestFit="1" customWidth="1"/>
    <col min="4" max="6" width="16.5703125" bestFit="1" customWidth="1"/>
    <col min="7" max="7" width="17" bestFit="1" customWidth="1"/>
    <col min="8" max="8" width="16" bestFit="1" customWidth="1"/>
  </cols>
  <sheetData>
    <row r="1" spans="1:7" x14ac:dyDescent="0.2">
      <c r="A1" s="7" t="s">
        <v>18</v>
      </c>
      <c r="B1" s="4" t="s">
        <v>83</v>
      </c>
      <c r="C1" s="4" t="s">
        <v>19</v>
      </c>
      <c r="D1" s="4" t="s">
        <v>6</v>
      </c>
      <c r="E1" s="4" t="s">
        <v>3</v>
      </c>
      <c r="F1" s="4" t="s">
        <v>4</v>
      </c>
      <c r="G1" s="4" t="s">
        <v>79</v>
      </c>
    </row>
    <row r="2" spans="1:7" x14ac:dyDescent="0.2">
      <c r="A2" s="4" t="s">
        <v>93</v>
      </c>
      <c r="B2" s="14">
        <v>36374389276</v>
      </c>
      <c r="C2" s="14">
        <v>-1271272072.02</v>
      </c>
      <c r="D2" s="14">
        <v>35103117203.980003</v>
      </c>
      <c r="E2" s="14">
        <v>7429345514.9799995</v>
      </c>
      <c r="F2" s="14">
        <v>6586410038.96</v>
      </c>
      <c r="G2" s="14">
        <v>27673771689</v>
      </c>
    </row>
    <row r="3" spans="1:7" x14ac:dyDescent="0.2">
      <c r="A3" s="4" t="s">
        <v>92</v>
      </c>
      <c r="B3" s="14">
        <v>39242155968</v>
      </c>
      <c r="C3" s="14">
        <v>802505320.05999994</v>
      </c>
      <c r="D3" s="14">
        <v>40044661288.059998</v>
      </c>
      <c r="E3" s="14">
        <v>9815988688.0499992</v>
      </c>
      <c r="F3" s="14">
        <v>9565359533.8899994</v>
      </c>
      <c r="G3" s="14">
        <v>30228672600.009998</v>
      </c>
    </row>
    <row r="4" spans="1:7" x14ac:dyDescent="0.2">
      <c r="A4" s="5" t="s">
        <v>16</v>
      </c>
      <c r="B4" s="6">
        <v>75616545244</v>
      </c>
      <c r="C4" s="6">
        <v>-468766751.95999998</v>
      </c>
      <c r="D4" s="6">
        <v>75147778492.039993</v>
      </c>
      <c r="E4" s="6">
        <v>17245334203.029999</v>
      </c>
      <c r="F4" s="6">
        <v>16151769572.85</v>
      </c>
      <c r="G4" s="6">
        <v>57902444289.010002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53315E-C78B-4182-9FFF-FCF5B8BA7791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6b.Clasificación Administrativa</vt:lpstr>
      <vt:lpstr>fechas</vt:lpstr>
      <vt:lpstr>fuente1</vt:lpstr>
      <vt:lpstr>fuente2</vt:lpstr>
      <vt:lpstr>fuente3</vt:lpstr>
      <vt:lpstr>'6b.Clasificación Administrativa'!Títulos_a_imprimir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6b. Clasificación Administrativa - LDF</dc:title>
  <dc:creator>Nancy Vázquez</dc:creator>
  <cp:lastModifiedBy>SAR</cp:lastModifiedBy>
  <cp:lastPrinted>2021-04-30T19:30:08Z</cp:lastPrinted>
  <dcterms:created xsi:type="dcterms:W3CDTF">2016-10-12T14:50:55Z</dcterms:created>
  <dcterms:modified xsi:type="dcterms:W3CDTF">2021-04-30T19:30:17Z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6b.Clasificación Administrativa</vt:lpwstr>
  </property>
  <property fmtid="{D5CDD505-2E9C-101B-9397-08002B2CF9AE}" pid="3" name="BExAnalyzer_OldName">
    <vt:lpwstr>6b. Estado Analítico de Egresos Clasif Administrativa.xlsx</vt:lpwstr>
  </property>
</Properties>
</file>